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40" windowHeight="4620" activeTab="0"/>
  </bookViews>
  <sheets>
    <sheet name="R.I.C." sheetId="1" r:id="rId1"/>
    <sheet name="Informare incidență" sheetId="2" r:id="rId2"/>
    <sheet name="Macheta incidența cazurilor" sheetId="3" r:id="rId3"/>
  </sheets>
  <definedNames>
    <definedName name="_xlnm._FilterDatabase" localSheetId="0" hidden="1">'R.I.C.'!$B$4:$I$90</definedName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<sst xmlns="http://schemas.openxmlformats.org/spreadsheetml/2006/main" count="151" uniqueCount="131">
  <si>
    <t>U.A.T.</t>
  </si>
  <si>
    <t>Rata incidenței la 1000 de locuitori</t>
  </si>
  <si>
    <t>Valoare prag</t>
  </si>
  <si>
    <t>JUDEȚ: Vaslui</t>
  </si>
  <si>
    <t>Incidență cumulată a cazurilor</t>
  </si>
  <si>
    <t>Categorie localitate(municipiu, oraș, comună, sat)</t>
  </si>
  <si>
    <t>Denumire localitate</t>
  </si>
  <si>
    <t>Valoare indice fără cazurile din focare</t>
  </si>
  <si>
    <t>Incidență 1,5 – 3‰ locuitori</t>
  </si>
  <si>
    <t>Incidență peste 3‰ locuitori</t>
  </si>
  <si>
    <t>Situație numerică pe categorii de localități și valoare incidență</t>
  </si>
  <si>
    <t>Municipii</t>
  </si>
  <si>
    <t>Orașe</t>
  </si>
  <si>
    <t>Alte categorii</t>
  </si>
  <si>
    <t xml:space="preserve">Atenție: Formularul se va transmite în format excel, editabil. </t>
  </si>
  <si>
    <t xml:space="preserve">Macheta cu incidența cumulată a cazurilor </t>
  </si>
  <si>
    <t>Incidență județ:</t>
  </si>
  <si>
    <t>Categorie localitate(municipiu, oraș sau comună)</t>
  </si>
  <si>
    <t>Incidență mai mare de 1‰ – mai mică sau egală cu 3‰ locuitori</t>
  </si>
  <si>
    <t>Incidență mai mare de 3‰ locuitori</t>
  </si>
  <si>
    <t>Categorie</t>
  </si>
  <si>
    <t>TOTAL</t>
  </si>
  <si>
    <t>Total</t>
  </si>
  <si>
    <t>Informare incidență</t>
  </si>
  <si>
    <t>&gt;3</t>
  </si>
  <si>
    <r>
      <t>Incidență 1,5</t>
    </r>
    <r>
      <rPr>
        <sz val="11"/>
        <color theme="1"/>
        <rFont val="Calibri"/>
        <family val="2"/>
      </rPr>
      <t>‰</t>
    </r>
    <r>
      <rPr>
        <b/>
        <sz val="11"/>
        <color indexed="8"/>
        <rFont val="Calibri"/>
        <family val="2"/>
      </rPr>
      <t xml:space="preserve"> – 3‰ locuitori</t>
    </r>
  </si>
  <si>
    <t>SIRUTA</t>
  </si>
  <si>
    <t>JUDEȚUL VASLUI</t>
  </si>
  <si>
    <t>IF-MAX</t>
  </si>
  <si>
    <t>Nr. cazuri pozitive din focare din centre rezidențiale și alte categorii vulnerabile (inclusiv cămine, internate, spitale)</t>
  </si>
  <si>
    <t>Cazuri confirmate in ultimele 14 zile</t>
  </si>
  <si>
    <t>Nr. crt.</t>
  </si>
  <si>
    <t>Populație DEPABD</t>
  </si>
  <si>
    <t>&gt;7.5</t>
  </si>
  <si>
    <t>(4;7.5]</t>
  </si>
  <si>
    <t>(1;3]</t>
  </si>
  <si>
    <t>(1;3]
IF-AND</t>
  </si>
  <si>
    <t>(4;7.5]
IF-AND</t>
  </si>
  <si>
    <t>&gt;7,5
IF</t>
  </si>
  <si>
    <t>&gt;3
IF</t>
  </si>
  <si>
    <t>ARSURA</t>
  </si>
  <si>
    <t>SOLEŞTI</t>
  </si>
  <si>
    <t>FRUNTIŞENI</t>
  </si>
  <si>
    <t>FEREŞTI</t>
  </si>
  <si>
    <t>IVEŞTI</t>
  </si>
  <si>
    <t>BOGDĂNEŞTI</t>
  </si>
  <si>
    <t>POGANA</t>
  </si>
  <si>
    <t>TUTOVA</t>
  </si>
  <si>
    <t>MUNTENII DE SUS</t>
  </si>
  <si>
    <t>DUDA-EPURENI</t>
  </si>
  <si>
    <t>MUNICIPIUL HUŞI</t>
  </si>
  <si>
    <t>MUNICIPIUL BÂRLAD</t>
  </si>
  <si>
    <t>MUNICIPIUL VASLUI</t>
  </si>
  <si>
    <t>ALBEŞTI</t>
  </si>
  <si>
    <t>ALEXANDRU VLAHUŢĂ</t>
  </si>
  <si>
    <t>BĂCANI</t>
  </si>
  <si>
    <t>BĂCEŞTI</t>
  </si>
  <si>
    <t>BĂLTENI</t>
  </si>
  <si>
    <t>BANCA</t>
  </si>
  <si>
    <t>BEREZENI</t>
  </si>
  <si>
    <t>BLĂGEŞTI</t>
  </si>
  <si>
    <t>BOGDANA</t>
  </si>
  <si>
    <t>BOGDĂNIŢA</t>
  </si>
  <si>
    <t>BOŢEŞTI</t>
  </si>
  <si>
    <t>BUNEŞTI-AVEREŞTI</t>
  </si>
  <si>
    <t>CIOCANI</t>
  </si>
  <si>
    <t>CODĂEŞTI</t>
  </si>
  <si>
    <t>COROIEŞTI</t>
  </si>
  <si>
    <t>COSTEŞTI</t>
  </si>
  <si>
    <t>COZMEŞTI</t>
  </si>
  <si>
    <t>CREŢEŞTI</t>
  </si>
  <si>
    <t>DĂNEŞTI</t>
  </si>
  <si>
    <t>DELENI</t>
  </si>
  <si>
    <t>DELEŞTI</t>
  </si>
  <si>
    <t>DIMITRIE CANTEMIR</t>
  </si>
  <si>
    <t>DODEŞTI</t>
  </si>
  <si>
    <t>DRAGOMIREŞTI</t>
  </si>
  <si>
    <t>DRÂNCENI</t>
  </si>
  <si>
    <t>DUMEŞTI</t>
  </si>
  <si>
    <t>EPURENI</t>
  </si>
  <si>
    <t>FĂLCIU</t>
  </si>
  <si>
    <t>GĂGEŞTI</t>
  </si>
  <si>
    <t>GÂRCENI</t>
  </si>
  <si>
    <t>GHERGHEŞTI</t>
  </si>
  <si>
    <t>GRIVIŢA</t>
  </si>
  <si>
    <t>HOCENI</t>
  </si>
  <si>
    <t>IANA</t>
  </si>
  <si>
    <t>IBĂNEŞTI</t>
  </si>
  <si>
    <t>IVĂNEŞTI</t>
  </si>
  <si>
    <t>LAZA</t>
  </si>
  <si>
    <t>LIPOVĂŢ</t>
  </si>
  <si>
    <t>LUNCA BANULUI</t>
  </si>
  <si>
    <t>MĂLUŞTENI</t>
  </si>
  <si>
    <t>MICLEŞTI</t>
  </si>
  <si>
    <t>MUNTENII DE JOS</t>
  </si>
  <si>
    <t>OLTENEŞTI</t>
  </si>
  <si>
    <t>ORAŞ MURGENI</t>
  </si>
  <si>
    <t>ORAŞ NEGREŞTI</t>
  </si>
  <si>
    <t>OŞEŞTI</t>
  </si>
  <si>
    <t>PĂDURENI</t>
  </si>
  <si>
    <t>PERIENI</t>
  </si>
  <si>
    <t>POCHIDIA</t>
  </si>
  <si>
    <t>POGONEŞTI</t>
  </si>
  <si>
    <t>POIENEŞTI</t>
  </si>
  <si>
    <t>PUIEŞTI</t>
  </si>
  <si>
    <t>PUNGEŞTI</t>
  </si>
  <si>
    <t>PUŞCAŞI</t>
  </si>
  <si>
    <t>RAFAILA</t>
  </si>
  <si>
    <t>REBRICEA</t>
  </si>
  <si>
    <t>ROŞIEŞTI</t>
  </si>
  <si>
    <t>STĂNILEŞTI</t>
  </si>
  <si>
    <t>ŞTEFAN CEL MARE</t>
  </si>
  <si>
    <t>ŞULETEA</t>
  </si>
  <si>
    <t>TĂCUTA</t>
  </si>
  <si>
    <t>TANACU</t>
  </si>
  <si>
    <t>TĂTĂRANI</t>
  </si>
  <si>
    <t>TODIREŞTI</t>
  </si>
  <si>
    <t>VĂLENI</t>
  </si>
  <si>
    <t>VETRIŞOAIA</t>
  </si>
  <si>
    <t>VIIŞOARA</t>
  </si>
  <si>
    <t>VINDEREI</t>
  </si>
  <si>
    <t>VOINEŞTI</t>
  </si>
  <si>
    <t>VULTUREŞTI</t>
  </si>
  <si>
    <t>VUTCANI</t>
  </si>
  <si>
    <t>ZĂPODENI</t>
  </si>
  <si>
    <t>ZORLENI</t>
  </si>
  <si>
    <t>(1;2]
IF-AND</t>
  </si>
  <si>
    <t>(2;3]
IF-AND</t>
  </si>
  <si>
    <t>(1;2]</t>
  </si>
  <si>
    <t>(2;3]</t>
  </si>
  <si>
    <t>Rata incidentei cumulative a COVID-19 la 1000 locuitori pe localitati (UAT) la data de 05/09/2021, pentru perioada 19/08/2021-1/09/2021 (date preluate din alerte.ms.ro)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</si>
</sst>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"/>
    <numFmt numFmtId="18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AB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ashed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4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4" fontId="50" fillId="0" borderId="0" xfId="0" applyNumberFormat="1" applyFont="1" applyAlignment="1">
      <alignment horizontal="center" vertical="center"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185" fontId="0" fillId="33" borderId="12" xfId="0" applyNumberForma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right"/>
    </xf>
    <xf numFmtId="185" fontId="47" fillId="0" borderId="15" xfId="0" applyNumberFormat="1" applyFont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1" fontId="0" fillId="33" borderId="25" xfId="0" applyNumberForma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" fontId="0" fillId="33" borderId="27" xfId="0" applyNumberFormat="1" applyFill="1" applyBorder="1" applyAlignment="1">
      <alignment horizontal="center" vertical="center" wrapText="1"/>
    </xf>
    <xf numFmtId="1" fontId="0" fillId="34" borderId="28" xfId="0" applyNumberFormat="1" applyFill="1" applyBorder="1" applyAlignment="1">
      <alignment horizontal="center" vertical="center"/>
    </xf>
    <xf numFmtId="185" fontId="25" fillId="5" borderId="21" xfId="0" applyNumberFormat="1" applyFont="1" applyFill="1" applyBorder="1" applyAlignment="1">
      <alignment horizontal="center" vertical="center" wrapText="1"/>
    </xf>
    <xf numFmtId="185" fontId="0" fillId="3" borderId="21" xfId="0" applyNumberFormat="1" applyFill="1" applyBorder="1" applyAlignment="1">
      <alignment horizontal="center" vertical="center" wrapText="1"/>
    </xf>
    <xf numFmtId="185" fontId="0" fillId="0" borderId="0" xfId="0" applyNumberFormat="1" applyAlignment="1">
      <alignment/>
    </xf>
    <xf numFmtId="0" fontId="0" fillId="33" borderId="29" xfId="0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0" fontId="0" fillId="34" borderId="28" xfId="0" applyNumberFormat="1" applyFill="1" applyBorder="1" applyAlignment="1">
      <alignment horizontal="center" vertical="center"/>
    </xf>
    <xf numFmtId="0" fontId="25" fillId="5" borderId="20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185" fontId="47" fillId="0" borderId="15" xfId="0" applyNumberFormat="1" applyFont="1" applyBorder="1" applyAlignment="1">
      <alignment horizontal="left"/>
    </xf>
    <xf numFmtId="0" fontId="49" fillId="0" borderId="30" xfId="0" applyFont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  <protection/>
    </xf>
    <xf numFmtId="0" fontId="52" fillId="33" borderId="31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185" fontId="49" fillId="0" borderId="36" xfId="0" applyNumberFormat="1" applyFont="1" applyFill="1" applyBorder="1" applyAlignment="1">
      <alignment horizontal="center" vertical="center" wrapText="1"/>
    </xf>
    <xf numFmtId="2" fontId="49" fillId="0" borderId="36" xfId="0" applyNumberFormat="1" applyFont="1" applyFill="1" applyBorder="1" applyAlignment="1">
      <alignment horizontal="center" vertical="center" wrapText="1"/>
    </xf>
    <xf numFmtId="185" fontId="52" fillId="0" borderId="1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185" fontId="52" fillId="0" borderId="38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2" fontId="52" fillId="0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2" fontId="52" fillId="0" borderId="0" xfId="0" applyNumberFormat="1" applyFont="1" applyAlignment="1">
      <alignment/>
    </xf>
    <xf numFmtId="0" fontId="52" fillId="0" borderId="0" xfId="52" applyNumberFormat="1" applyFont="1" applyAlignment="1">
      <alignment/>
    </xf>
    <xf numFmtId="0" fontId="52" fillId="0" borderId="0" xfId="52" applyNumberFormat="1" applyFont="1" applyAlignment="1">
      <alignment/>
    </xf>
    <xf numFmtId="0" fontId="52" fillId="0" borderId="0" xfId="0" applyNumberFormat="1" applyFont="1" applyAlignment="1">
      <alignment/>
    </xf>
    <xf numFmtId="0" fontId="52" fillId="0" borderId="39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0" xfId="0" applyFont="1" applyBorder="1" applyAlignment="1">
      <alignment/>
    </xf>
    <xf numFmtId="2" fontId="52" fillId="0" borderId="18" xfId="0" applyNumberFormat="1" applyFont="1" applyBorder="1" applyAlignment="1">
      <alignment/>
    </xf>
    <xf numFmtId="0" fontId="52" fillId="0" borderId="0" xfId="52" applyNumberFormat="1" applyFont="1" applyBorder="1" applyAlignment="1">
      <alignment/>
    </xf>
    <xf numFmtId="0" fontId="52" fillId="0" borderId="40" xfId="0" applyFont="1" applyBorder="1" applyAlignment="1">
      <alignment/>
    </xf>
    <xf numFmtId="0" fontId="52" fillId="0" borderId="41" xfId="0" applyFont="1" applyBorder="1" applyAlignment="1">
      <alignment/>
    </xf>
    <xf numFmtId="0" fontId="52" fillId="0" borderId="42" xfId="0" applyFont="1" applyBorder="1" applyAlignment="1">
      <alignment/>
    </xf>
    <xf numFmtId="2" fontId="52" fillId="0" borderId="41" xfId="0" applyNumberFormat="1" applyFont="1" applyBorder="1" applyAlignment="1">
      <alignment/>
    </xf>
    <xf numFmtId="0" fontId="52" fillId="0" borderId="42" xfId="52" applyNumberFormat="1" applyFont="1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1" fontId="52" fillId="0" borderId="43" xfId="0" applyNumberFormat="1" applyFont="1" applyBorder="1" applyAlignment="1">
      <alignment horizontal="center" vertical="center" wrapText="1"/>
    </xf>
    <xf numFmtId="185" fontId="52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14" fontId="52" fillId="0" borderId="0" xfId="0" applyNumberFormat="1" applyFont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2" fontId="52" fillId="0" borderId="18" xfId="0" applyNumberFormat="1" applyFont="1" applyBorder="1" applyAlignment="1">
      <alignment horizontal="center" vertical="center"/>
    </xf>
    <xf numFmtId="2" fontId="52" fillId="0" borderId="41" xfId="0" applyNumberFormat="1" applyFont="1" applyBorder="1" applyAlignment="1">
      <alignment horizontal="center" vertical="center"/>
    </xf>
    <xf numFmtId="2" fontId="52" fillId="0" borderId="0" xfId="52" applyNumberFormat="1" applyFont="1" applyAlignment="1">
      <alignment horizontal="center" vertical="center"/>
    </xf>
    <xf numFmtId="2" fontId="52" fillId="0" borderId="18" xfId="52" applyNumberFormat="1" applyFont="1" applyBorder="1" applyAlignment="1">
      <alignment horizontal="center" vertical="center"/>
    </xf>
    <xf numFmtId="2" fontId="52" fillId="0" borderId="41" xfId="52" applyNumberFormat="1" applyFont="1" applyBorder="1" applyAlignment="1">
      <alignment horizontal="center" vertical="center"/>
    </xf>
    <xf numFmtId="0" fontId="52" fillId="0" borderId="0" xfId="0" applyNumberFormat="1" applyFont="1" applyBorder="1" applyAlignment="1">
      <alignment/>
    </xf>
    <xf numFmtId="0" fontId="52" fillId="0" borderId="42" xfId="0" applyNumberFormat="1" applyFont="1" applyBorder="1" applyAlignment="1">
      <alignment/>
    </xf>
    <xf numFmtId="0" fontId="49" fillId="35" borderId="13" xfId="0" applyFont="1" applyFill="1" applyBorder="1" applyAlignment="1">
      <alignment horizontal="center" vertical="center"/>
    </xf>
    <xf numFmtId="0" fontId="49" fillId="36" borderId="19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7" borderId="19" xfId="0" applyFont="1" applyFill="1" applyBorder="1" applyAlignment="1">
      <alignment horizontal="center" vertical="center"/>
    </xf>
    <xf numFmtId="2" fontId="49" fillId="0" borderId="21" xfId="0" applyNumberFormat="1" applyFont="1" applyFill="1" applyBorder="1" applyAlignment="1">
      <alignment horizontal="center" vertical="center"/>
    </xf>
    <xf numFmtId="2" fontId="49" fillId="0" borderId="44" xfId="0" applyNumberFormat="1" applyFont="1" applyFill="1" applyBorder="1" applyAlignment="1">
      <alignment horizontal="center" vertical="center"/>
    </xf>
    <xf numFmtId="2" fontId="49" fillId="0" borderId="45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185" fontId="52" fillId="0" borderId="0" xfId="0" applyNumberFormat="1" applyFont="1" applyAlignment="1">
      <alignment horizontal="center" vertical="center"/>
    </xf>
    <xf numFmtId="185" fontId="52" fillId="0" borderId="0" xfId="52" applyNumberFormat="1" applyFont="1" applyAlignment="1">
      <alignment horizontal="center" vertical="center"/>
    </xf>
    <xf numFmtId="185" fontId="52" fillId="0" borderId="0" xfId="52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4" fontId="50" fillId="0" borderId="0" xfId="0" applyNumberFormat="1" applyFont="1" applyAlignment="1">
      <alignment horizontal="center" vertical="center"/>
    </xf>
    <xf numFmtId="185" fontId="52" fillId="0" borderId="42" xfId="0" applyNumberFormat="1" applyFont="1" applyFill="1" applyBorder="1" applyAlignment="1">
      <alignment horizontal="center" vertical="center"/>
    </xf>
    <xf numFmtId="0" fontId="52" fillId="0" borderId="42" xfId="0" applyFont="1" applyFill="1" applyBorder="1" applyAlignment="1">
      <alignment horizontal="center" vertical="center"/>
    </xf>
    <xf numFmtId="2" fontId="49" fillId="0" borderId="15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/>
    </xf>
    <xf numFmtId="0" fontId="49" fillId="38" borderId="30" xfId="0" applyFont="1" applyFill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49" fillId="39" borderId="19" xfId="0" applyFont="1" applyFill="1" applyBorder="1" applyAlignment="1">
      <alignment horizontal="center" vertical="center"/>
    </xf>
    <xf numFmtId="0" fontId="49" fillId="0" borderId="48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39" borderId="50" xfId="0" applyFont="1" applyFill="1" applyBorder="1" applyAlignment="1">
      <alignment horizontal="center" vertical="center" wrapText="1"/>
    </xf>
    <xf numFmtId="0" fontId="49" fillId="39" borderId="51" xfId="0" applyFont="1" applyFill="1" applyBorder="1" applyAlignment="1">
      <alignment horizontal="center" vertical="center"/>
    </xf>
    <xf numFmtId="0" fontId="53" fillId="38" borderId="52" xfId="0" applyFont="1" applyFill="1" applyBorder="1" applyAlignment="1">
      <alignment horizontal="center" vertical="center"/>
    </xf>
    <xf numFmtId="0" fontId="53" fillId="38" borderId="53" xfId="0" applyFont="1" applyFill="1" applyBorder="1" applyAlignment="1">
      <alignment horizontal="center" vertical="center"/>
    </xf>
    <xf numFmtId="0" fontId="49" fillId="38" borderId="50" xfId="0" applyFont="1" applyFill="1" applyBorder="1" applyAlignment="1">
      <alignment horizontal="center" vertical="center" wrapText="1"/>
    </xf>
    <xf numFmtId="0" fontId="49" fillId="38" borderId="51" xfId="0" applyFont="1" applyFill="1" applyBorder="1" applyAlignment="1">
      <alignment horizontal="center" vertical="center"/>
    </xf>
    <xf numFmtId="0" fontId="53" fillId="36" borderId="52" xfId="0" applyFont="1" applyFill="1" applyBorder="1" applyAlignment="1">
      <alignment horizontal="center" vertical="center"/>
    </xf>
    <xf numFmtId="0" fontId="53" fillId="36" borderId="53" xfId="0" applyFont="1" applyFill="1" applyBorder="1" applyAlignment="1">
      <alignment horizontal="center" vertical="center"/>
    </xf>
    <xf numFmtId="0" fontId="53" fillId="33" borderId="52" xfId="0" applyFont="1" applyFill="1" applyBorder="1" applyAlignment="1">
      <alignment horizontal="center" vertical="center"/>
    </xf>
    <xf numFmtId="0" fontId="53" fillId="33" borderId="53" xfId="0" applyFont="1" applyFill="1" applyBorder="1" applyAlignment="1">
      <alignment horizontal="center" vertical="center"/>
    </xf>
    <xf numFmtId="0" fontId="53" fillId="35" borderId="54" xfId="0" applyFont="1" applyFill="1" applyBorder="1" applyAlignment="1">
      <alignment horizontal="center" vertical="center"/>
    </xf>
    <xf numFmtId="0" fontId="53" fillId="35" borderId="53" xfId="0" applyFont="1" applyFill="1" applyBorder="1" applyAlignment="1">
      <alignment horizontal="center" vertical="center"/>
    </xf>
    <xf numFmtId="0" fontId="53" fillId="39" borderId="52" xfId="0" applyFont="1" applyFill="1" applyBorder="1" applyAlignment="1">
      <alignment horizontal="center" vertical="center"/>
    </xf>
    <xf numFmtId="0" fontId="53" fillId="39" borderId="53" xfId="0" applyFont="1" applyFill="1" applyBorder="1" applyAlignment="1">
      <alignment horizontal="center" vertical="center"/>
    </xf>
    <xf numFmtId="0" fontId="49" fillId="35" borderId="50" xfId="0" applyFont="1" applyFill="1" applyBorder="1" applyAlignment="1">
      <alignment horizontal="center" vertical="center" wrapText="1"/>
    </xf>
    <xf numFmtId="0" fontId="49" fillId="35" borderId="51" xfId="0" applyFont="1" applyFill="1" applyBorder="1" applyAlignment="1">
      <alignment horizontal="center" vertical="center"/>
    </xf>
    <xf numFmtId="0" fontId="49" fillId="36" borderId="50" xfId="0" applyFont="1" applyFill="1" applyBorder="1" applyAlignment="1">
      <alignment horizontal="center" vertical="center" wrapText="1"/>
    </xf>
    <xf numFmtId="0" fontId="49" fillId="36" borderId="51" xfId="0" applyFont="1" applyFill="1" applyBorder="1" applyAlignment="1">
      <alignment horizontal="center" vertical="center"/>
    </xf>
    <xf numFmtId="0" fontId="49" fillId="33" borderId="50" xfId="0" applyFont="1" applyFill="1" applyBorder="1" applyAlignment="1">
      <alignment horizontal="center" vertical="center" wrapText="1"/>
    </xf>
    <xf numFmtId="0" fontId="49" fillId="33" borderId="51" xfId="0" applyFont="1" applyFill="1" applyBorder="1" applyAlignment="1">
      <alignment horizontal="center" vertical="center"/>
    </xf>
    <xf numFmtId="0" fontId="49" fillId="37" borderId="50" xfId="52" applyNumberFormat="1" applyFont="1" applyFill="1" applyBorder="1" applyAlignment="1">
      <alignment horizontal="center" vertical="center" wrapText="1"/>
    </xf>
    <xf numFmtId="0" fontId="49" fillId="37" borderId="51" xfId="52" applyNumberFormat="1" applyFont="1" applyFill="1" applyBorder="1" applyAlignment="1">
      <alignment horizontal="center" vertical="center"/>
    </xf>
    <xf numFmtId="0" fontId="53" fillId="37" borderId="52" xfId="52" applyNumberFormat="1" applyFont="1" applyFill="1" applyBorder="1" applyAlignment="1">
      <alignment horizontal="center" vertical="center"/>
    </xf>
    <xf numFmtId="0" fontId="53" fillId="37" borderId="53" xfId="52" applyNumberFormat="1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9" fillId="0" borderId="49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48" xfId="0" applyNumberFormat="1" applyFont="1" applyFill="1" applyBorder="1" applyAlignment="1">
      <alignment horizontal="center" vertical="center"/>
    </xf>
    <xf numFmtId="0" fontId="49" fillId="0" borderId="49" xfId="0" applyNumberFormat="1" applyFont="1" applyFill="1" applyBorder="1" applyAlignment="1">
      <alignment horizontal="center" vertical="center"/>
    </xf>
    <xf numFmtId="0" fontId="49" fillId="0" borderId="40" xfId="0" applyNumberFormat="1" applyFont="1" applyFill="1" applyBorder="1" applyAlignment="1">
      <alignment horizontal="center" vertical="center"/>
    </xf>
    <xf numFmtId="0" fontId="49" fillId="0" borderId="41" xfId="0" applyNumberFormat="1" applyFont="1" applyFill="1" applyBorder="1" applyAlignment="1">
      <alignment horizontal="center" vertical="center"/>
    </xf>
    <xf numFmtId="0" fontId="49" fillId="0" borderId="48" xfId="52" applyNumberFormat="1" applyFont="1" applyFill="1" applyBorder="1" applyAlignment="1">
      <alignment horizontal="center" vertical="center"/>
    </xf>
    <xf numFmtId="0" fontId="49" fillId="0" borderId="49" xfId="52" applyNumberFormat="1" applyFont="1" applyFill="1" applyBorder="1" applyAlignment="1">
      <alignment horizontal="center" vertical="center"/>
    </xf>
    <xf numFmtId="0" fontId="49" fillId="0" borderId="40" xfId="52" applyNumberFormat="1" applyFont="1" applyFill="1" applyBorder="1" applyAlignment="1">
      <alignment horizontal="center" vertical="center"/>
    </xf>
    <xf numFmtId="0" fontId="49" fillId="0" borderId="41" xfId="52" applyNumberFormat="1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/>
    </xf>
    <xf numFmtId="0" fontId="54" fillId="33" borderId="55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40" borderId="56" xfId="0" applyFont="1" applyFill="1" applyBorder="1" applyAlignment="1">
      <alignment horizontal="center" vertical="center" wrapText="1"/>
    </xf>
    <xf numFmtId="0" fontId="47" fillId="40" borderId="47" xfId="0" applyFont="1" applyFill="1" applyBorder="1" applyAlignment="1">
      <alignment horizontal="center" vertical="center" wrapText="1"/>
    </xf>
    <xf numFmtId="0" fontId="47" fillId="36" borderId="56" xfId="0" applyFont="1" applyFill="1" applyBorder="1" applyAlignment="1">
      <alignment horizontal="center" vertical="center" wrapText="1"/>
    </xf>
    <xf numFmtId="0" fontId="47" fillId="36" borderId="47" xfId="0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29" fillId="5" borderId="48" xfId="0" applyFont="1" applyFill="1" applyBorder="1" applyAlignment="1">
      <alignment horizontal="center" vertical="center" wrapText="1"/>
    </xf>
    <xf numFmtId="0" fontId="29" fillId="5" borderId="39" xfId="0" applyFont="1" applyFill="1" applyBorder="1" applyAlignment="1">
      <alignment horizontal="center" vertical="center" wrapText="1"/>
    </xf>
    <xf numFmtId="0" fontId="29" fillId="5" borderId="40" xfId="0" applyFont="1" applyFill="1" applyBorder="1" applyAlignment="1">
      <alignment horizontal="center" vertical="center" wrapText="1"/>
    </xf>
    <xf numFmtId="0" fontId="47" fillId="40" borderId="48" xfId="0" applyFont="1" applyFill="1" applyBorder="1" applyAlignment="1">
      <alignment horizontal="center" vertical="center" wrapText="1"/>
    </xf>
    <xf numFmtId="0" fontId="47" fillId="40" borderId="39" xfId="0" applyFont="1" applyFill="1" applyBorder="1" applyAlignment="1">
      <alignment horizontal="center" vertical="center" wrapText="1"/>
    </xf>
    <xf numFmtId="0" fontId="47" fillId="40" borderId="40" xfId="0" applyFont="1" applyFill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ABFF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9999"/>
        </patternFill>
      </fill>
    </dxf>
    <dxf>
      <fill>
        <patternFill>
          <bgColor rgb="FFFFC000"/>
        </patternFill>
      </fill>
    </dxf>
    <dxf>
      <fill>
        <patternFill>
          <bgColor rgb="FFFFA3FF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rgb="FFFF89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9999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98"/>
  <sheetViews>
    <sheetView tabSelected="1" zoomScale="55" zoomScaleNormal="55" zoomScalePageLayoutView="0" workbookViewId="0" topLeftCell="A1">
      <selection activeCell="D7" sqref="D7"/>
    </sheetView>
  </sheetViews>
  <sheetFormatPr defaultColWidth="9.140625" defaultRowHeight="15"/>
  <cols>
    <col min="1" max="1" width="4.7109375" style="78" customWidth="1"/>
    <col min="2" max="2" width="7.7109375" style="75" bestFit="1" customWidth="1"/>
    <col min="3" max="3" width="14.140625" style="76" customWidth="1"/>
    <col min="4" max="4" width="29.57421875" style="75" customWidth="1"/>
    <col min="5" max="5" width="16.140625" style="75" customWidth="1"/>
    <col min="6" max="6" width="14.00390625" style="75" customWidth="1"/>
    <col min="7" max="7" width="15.140625" style="75" customWidth="1"/>
    <col min="8" max="8" width="14.7109375" style="77" customWidth="1"/>
    <col min="9" max="9" width="34.140625" style="75" customWidth="1"/>
    <col min="10" max="10" width="13.7109375" style="75" hidden="1" customWidth="1"/>
    <col min="11" max="12" width="14.00390625" style="78" hidden="1" customWidth="1"/>
    <col min="13" max="13" width="12.00390625" style="75" hidden="1" customWidth="1"/>
    <col min="14" max="15" width="14.00390625" style="78" hidden="1" customWidth="1"/>
    <col min="16" max="16" width="12.00390625" style="75" hidden="1" customWidth="1"/>
    <col min="17" max="18" width="14.00390625" style="78" hidden="1" customWidth="1"/>
    <col min="19" max="19" width="12.00390625" style="120" hidden="1" customWidth="1"/>
    <col min="20" max="21" width="14.00390625" style="78" hidden="1" customWidth="1"/>
    <col min="22" max="22" width="12.00390625" style="119" hidden="1" customWidth="1"/>
    <col min="23" max="24" width="14.00390625" style="78" hidden="1" customWidth="1"/>
    <col min="25" max="25" width="12.00390625" style="75" hidden="1" customWidth="1"/>
    <col min="26" max="27" width="14.00390625" style="78" hidden="1" customWidth="1"/>
    <col min="28" max="28" width="12.00390625" style="75" hidden="1" customWidth="1"/>
    <col min="29" max="29" width="22.140625" style="82" customWidth="1"/>
    <col min="30" max="30" width="9.421875" style="100" customWidth="1"/>
    <col min="31" max="31" width="22.140625" style="80" customWidth="1"/>
    <col min="32" max="32" width="9.421875" style="103" customWidth="1"/>
    <col min="33" max="33" width="22.140625" style="81" customWidth="1"/>
    <col min="34" max="34" width="9.421875" style="100" customWidth="1"/>
    <col min="35" max="35" width="22.140625" style="82" customWidth="1"/>
    <col min="36" max="36" width="9.421875" style="100" customWidth="1"/>
    <col min="37" max="37" width="22.140625" style="82" customWidth="1"/>
    <col min="38" max="38" width="9.421875" style="100" customWidth="1"/>
    <col min="39" max="39" width="22.140625" style="82" customWidth="1"/>
    <col min="40" max="40" width="9.421875" style="79" customWidth="1"/>
    <col min="41" max="41" width="9.140625" style="75" customWidth="1"/>
    <col min="42" max="42" width="23.140625" style="75" customWidth="1"/>
    <col min="43" max="43" width="9.00390625" style="78" customWidth="1"/>
    <col min="44" max="16384" width="9.140625" style="78" customWidth="1"/>
  </cols>
  <sheetData>
    <row r="1" ht="19.5" customHeight="1" thickBot="1"/>
    <row r="2" spans="2:40" ht="42" customHeight="1">
      <c r="B2" s="136" t="s">
        <v>130</v>
      </c>
      <c r="C2" s="137"/>
      <c r="D2" s="137"/>
      <c r="E2" s="137"/>
      <c r="F2" s="137"/>
      <c r="G2" s="137"/>
      <c r="H2" s="137"/>
      <c r="I2" s="138"/>
      <c r="J2" s="115"/>
      <c r="AC2" s="166">
        <f>COUNT(AD5:AD90)</f>
        <v>8</v>
      </c>
      <c r="AD2" s="167"/>
      <c r="AE2" s="176">
        <f>COUNT(AF5:AF90)</f>
        <v>1</v>
      </c>
      <c r="AF2" s="177"/>
      <c r="AG2" s="176">
        <f>COUNT(AH5:AH90)</f>
        <v>9</v>
      </c>
      <c r="AH2" s="177"/>
      <c r="AI2" s="172">
        <f>COUNT(AJ5:AJ90)</f>
        <v>0</v>
      </c>
      <c r="AJ2" s="173"/>
      <c r="AK2" s="166">
        <f>COUNT(AL5:AL90)</f>
        <v>0</v>
      </c>
      <c r="AL2" s="170"/>
      <c r="AM2" s="166">
        <f>COUNT(AN5:AN90)</f>
        <v>0</v>
      </c>
      <c r="AN2" s="170"/>
    </row>
    <row r="3" spans="2:40" ht="22.5" customHeight="1" thickBot="1">
      <c r="B3" s="139"/>
      <c r="C3" s="140"/>
      <c r="D3" s="140"/>
      <c r="E3" s="140"/>
      <c r="F3" s="140"/>
      <c r="G3" s="140"/>
      <c r="H3" s="140"/>
      <c r="I3" s="141"/>
      <c r="J3" s="115"/>
      <c r="P3" s="122"/>
      <c r="S3" s="121"/>
      <c r="V3" s="128"/>
      <c r="W3" s="90"/>
      <c r="Y3" s="129"/>
      <c r="Z3" s="90"/>
      <c r="AB3" s="129"/>
      <c r="AC3" s="168"/>
      <c r="AD3" s="169"/>
      <c r="AE3" s="178"/>
      <c r="AF3" s="179"/>
      <c r="AG3" s="178"/>
      <c r="AH3" s="179"/>
      <c r="AI3" s="174"/>
      <c r="AJ3" s="175"/>
      <c r="AK3" s="168"/>
      <c r="AL3" s="171"/>
      <c r="AM3" s="168"/>
      <c r="AN3" s="171"/>
    </row>
    <row r="4" spans="2:40" ht="101.25" customHeight="1" thickBot="1">
      <c r="B4" s="58" t="s">
        <v>31</v>
      </c>
      <c r="C4" s="63" t="s">
        <v>2</v>
      </c>
      <c r="D4" s="64" t="s">
        <v>0</v>
      </c>
      <c r="E4" s="65" t="s">
        <v>26</v>
      </c>
      <c r="F4" s="65" t="s">
        <v>32</v>
      </c>
      <c r="G4" s="65" t="s">
        <v>30</v>
      </c>
      <c r="H4" s="67" t="s">
        <v>1</v>
      </c>
      <c r="I4" s="1" t="s">
        <v>29</v>
      </c>
      <c r="J4" s="66" t="s">
        <v>1</v>
      </c>
      <c r="K4" s="156" t="s">
        <v>126</v>
      </c>
      <c r="L4" s="157"/>
      <c r="M4" s="108" t="s">
        <v>28</v>
      </c>
      <c r="N4" s="158" t="s">
        <v>127</v>
      </c>
      <c r="O4" s="159"/>
      <c r="P4" s="109" t="s">
        <v>28</v>
      </c>
      <c r="Q4" s="160" t="s">
        <v>36</v>
      </c>
      <c r="R4" s="161"/>
      <c r="S4" s="110" t="s">
        <v>28</v>
      </c>
      <c r="T4" s="162" t="s">
        <v>39</v>
      </c>
      <c r="U4" s="163"/>
      <c r="V4" s="111" t="s">
        <v>28</v>
      </c>
      <c r="W4" s="142" t="s">
        <v>37</v>
      </c>
      <c r="X4" s="143"/>
      <c r="Y4" s="135" t="s">
        <v>28</v>
      </c>
      <c r="Z4" s="146" t="s">
        <v>38</v>
      </c>
      <c r="AA4" s="147"/>
      <c r="AB4" s="132" t="s">
        <v>28</v>
      </c>
      <c r="AC4" s="152" t="s">
        <v>128</v>
      </c>
      <c r="AD4" s="153"/>
      <c r="AE4" s="148" t="s">
        <v>129</v>
      </c>
      <c r="AF4" s="149"/>
      <c r="AG4" s="150" t="s">
        <v>35</v>
      </c>
      <c r="AH4" s="151"/>
      <c r="AI4" s="164" t="s">
        <v>24</v>
      </c>
      <c r="AJ4" s="165"/>
      <c r="AK4" s="154" t="s">
        <v>34</v>
      </c>
      <c r="AL4" s="155"/>
      <c r="AM4" s="144" t="s">
        <v>33</v>
      </c>
      <c r="AN4" s="145"/>
    </row>
    <row r="5" spans="2:40" ht="15.75" customHeight="1" thickBot="1">
      <c r="B5" s="60">
        <v>1</v>
      </c>
      <c r="C5" s="69" t="str">
        <f>IF(H5&gt;7.5,"&gt;7,5",IF(H5&gt;4,"&gt;4",IF(H5&gt;3,"&gt;3",IF(H5&gt;2,"&gt;2",IF(H5&gt;1,"&gt;1"," ")))))</f>
        <v>&gt;2</v>
      </c>
      <c r="D5" s="70" t="s">
        <v>117</v>
      </c>
      <c r="E5" s="70">
        <v>166636</v>
      </c>
      <c r="F5" s="70">
        <v>5514</v>
      </c>
      <c r="G5" s="70">
        <v>12</v>
      </c>
      <c r="H5" s="112">
        <f aca="true" t="shared" si="0" ref="H5:H36">ROUND(J5,2)</f>
        <v>2.18</v>
      </c>
      <c r="I5" s="9">
        <v>0</v>
      </c>
      <c r="J5" s="68">
        <f aca="true" t="shared" si="1" ref="J5:J37">G5*1000/F5</f>
        <v>2.176278563656148</v>
      </c>
      <c r="K5" s="83">
        <f>IF(AND(1&lt;H5,H5&lt;=2),D5,"")</f>
      </c>
      <c r="L5" s="84">
        <f>IF(AND(1&lt;H5,H5&lt;=2),J5,"")</f>
      </c>
      <c r="M5" s="118">
        <f>IF(L5="","",MAX(M$4:M4)+1)</f>
      </c>
      <c r="N5" s="83" t="str">
        <f>IF(AND(2&lt;H5,H5&lt;=3),D5,"")</f>
        <v>VĂLENI</v>
      </c>
      <c r="O5" s="84">
        <f>IF(AND(2&lt;H5,H5&lt;=3),J5,"")</f>
        <v>2.176278563656148</v>
      </c>
      <c r="P5" s="116">
        <f>IF(O5="","",MAX(P$4:P4)+1)</f>
        <v>1</v>
      </c>
      <c r="Q5" s="83" t="str">
        <f>IF(AND(1&lt;H5,H5&lt;=3),D5,"")</f>
        <v>VĂLENI</v>
      </c>
      <c r="R5" s="84">
        <f>IF(AND(1&lt;H5,H5&lt;=3),J5,"")</f>
        <v>2.176278563656148</v>
      </c>
      <c r="S5" s="116">
        <f>IF(R5="","",MAX(S$4:S4)+1)</f>
        <v>1</v>
      </c>
      <c r="T5" s="83">
        <f>IF(H5&gt;3,D5,"")</f>
      </c>
      <c r="U5" s="84">
        <f>IF(H5&gt;3,J5,"")</f>
      </c>
      <c r="V5" s="118">
        <f>IF(U5="","",MAX(V$4:V4)+1)</f>
      </c>
      <c r="W5" s="83">
        <f>IF(AND(4&lt;H5,H5&lt;=7.5),D5,"")</f>
      </c>
      <c r="X5" s="85">
        <f>IF(AND(4&lt;H5,H5&lt;=7.5),J5,"")</f>
      </c>
      <c r="Y5" s="118">
        <f>IF(X5="","",MAX(Y$4:Y4)+1)</f>
      </c>
      <c r="Z5" s="83">
        <f>IF(H5&gt;7.5,D5,"")</f>
      </c>
      <c r="AA5" s="84">
        <f>IF(H5&gt;7.5,J5,"")</f>
      </c>
      <c r="AB5" s="133">
        <f>IF(AA5="","",MAX(AB$4:AB4)+1)</f>
      </c>
      <c r="AC5" s="106" t="str">
        <f>IF(ISNA(INDEX($K$5:$K$90,MATCH(ROWS($M$5:M5),$M$5:$M$90,0))),"",INDEX($K$5:$K$90,MATCH(ROWS($M$5:M5),$M$5:$M$90,0)))</f>
        <v>BOGDĂNIŢA</v>
      </c>
      <c r="AD5" s="101">
        <f>IF(ISNA(INDEX($L$5:$L$90,MATCH(ROWS($M$5:M5),$M$5:$M$90,0))),"",INDEX($L$5:$L$90,MATCH(ROWS($M$5:M5),$M$5:$M$90,0)))</f>
        <v>1.9933554817275747</v>
      </c>
      <c r="AE5" s="87" t="str">
        <f>IF(ISNA(INDEX($N$5:$N$90,MATCH(ROWS($P$5:P5),$P$5:$P$90,0))),"",INDEX($N$5:$N$90,MATCH(ROWS($P$5:P5),$P$5:$P$90,0)))</f>
        <v>VĂLENI</v>
      </c>
      <c r="AF5" s="101">
        <f>IF(ISNA(INDEX($O$5:$O$90,MATCH(ROWS($P$5:P5),$P$5:$P$90,0))),"",INDEX($O$5:$O$90,MATCH(ROWS($P$5:P5),$P$5:$P$90,0)))</f>
        <v>2.176278563656148</v>
      </c>
      <c r="AG5" s="106" t="str">
        <f>IF(ISNA(INDEX($Q$5:$Q$90,MATCH(ROWS($S$5:S5),$S$5:$S$90,0))),"",INDEX($Q$5:$Q$90,MATCH(ROWS($S$5:S5),$S$5:$S$90,0)))</f>
        <v>VĂLENI</v>
      </c>
      <c r="AH5" s="101">
        <f>IF(ISNA(INDEX($R$5:$R$90,MATCH(ROWS($S$5:S5),$S$5:$S$90,0))),"",INDEX($R$5:$R$90,MATCH(ROWS($S$5:S5),$S$5:$S$90,0)))</f>
        <v>2.176278563656148</v>
      </c>
      <c r="AI5" s="87">
        <f>IF(ISNA(INDEX($T$5:$T$90,MATCH(ROWS($V$5:V5),$V$5:$V$90,0))),"",INDEX($T$5:$T$90,MATCH(ROWS($V$5:V5),$V$5:$V$90,0)))</f>
      </c>
      <c r="AJ5" s="104">
        <f>IF(ISNA(INDEX($U$5:$U$90,MATCH(ROWS($V$5:V5),$V$5:$V$90,0))),"",INDEX($U$5:$U$90,MATCH(ROWS($V$5:V5),$V$5:$V$90,0)))</f>
      </c>
      <c r="AK5" s="106">
        <f>IF(ISNA(INDEX($W$5:$W$90,MATCH(ROWS($Y$5:Y5),$Y$5:$Y$90,0))),"",INDEX($W$5:$W$90,MATCH(ROWS($Y$5:Y5),$Y$5:$Y$90,0)))</f>
      </c>
      <c r="AL5" s="101">
        <f>IF(ISNA(INDEX($X$5:$X$90,MATCH(ROWS($Y$5:Y5),$Y$5:$Y$90,0))),"",INDEX($X$5:$X$90,MATCH(ROWS($Y$5:Y5),$Y$5:$Y$90,0)))</f>
      </c>
      <c r="AM5" s="106">
        <f>IF(ISNA(INDEX($Z$5:$Z$90,MATCH(ROWS($AB$5:AB5),$AB$5:$AB$90,0))),"",INDEX($Z$5:$Z$90,MATCH(ROWS($AB$5:AB5),$AB$5:$AB$90,0)))</f>
      </c>
      <c r="AN5" s="86">
        <f>IF(ISNA(INDEX($AA$5:$AA$90,MATCH(ROWS($AB$5:AB5),$AB$5:$AB$90,0))),"",INDEX($AA$5:$AA$90,MATCH(ROWS($AB$5:AB5),$AB$5:$AB$90,0)))</f>
      </c>
    </row>
    <row r="6" spans="2:40" ht="16.5" thickBot="1">
      <c r="B6" s="61">
        <v>2</v>
      </c>
      <c r="C6" s="71" t="str">
        <f aca="true" t="shared" si="2" ref="C6:C37">IF(H6&gt;7.5,"&gt;7,5",IF(H6&gt;4,"&gt;4",IF(H6&gt;3,"&gt;3",IF(H6&gt;2,"&gt;2",IF(H6&gt;1,"&gt;1"," ")))))</f>
        <v>&gt;1</v>
      </c>
      <c r="D6" s="7" t="s">
        <v>62</v>
      </c>
      <c r="E6" s="7">
        <v>162791</v>
      </c>
      <c r="F6" s="7">
        <v>1505</v>
      </c>
      <c r="G6" s="7">
        <v>3</v>
      </c>
      <c r="H6" s="113">
        <f t="shared" si="0"/>
        <v>1.99</v>
      </c>
      <c r="I6" s="2">
        <v>0</v>
      </c>
      <c r="J6" s="68">
        <f t="shared" si="1"/>
        <v>1.9933554817275747</v>
      </c>
      <c r="K6" s="83" t="str">
        <f aca="true" t="shared" si="3" ref="K6:K37">IF(AND(1&lt;H6,H6&lt;=2),D6,"")</f>
        <v>BOGDĂNIŢA</v>
      </c>
      <c r="L6" s="84">
        <f aca="true" t="shared" si="4" ref="L6:L37">IF(AND(1&lt;H6,H6&lt;=2),J6,"")</f>
        <v>1.9933554817275747</v>
      </c>
      <c r="M6" s="123">
        <f>IF(L6="","",MAX(M$4:M5)+1)</f>
        <v>1</v>
      </c>
      <c r="N6" s="83">
        <f aca="true" t="shared" si="5" ref="N6:N37">IF(AND(2&lt;H6,H6&lt;=3),D6,"")</f>
      </c>
      <c r="O6" s="84">
        <f aca="true" t="shared" si="6" ref="O6:O37">IF(AND(2&lt;H6,H6&lt;=3),J6,"")</f>
      </c>
      <c r="P6" s="116">
        <f>IF(O6="","",MAX(P$4:P5)+1)</f>
      </c>
      <c r="Q6" s="83" t="str">
        <f aca="true" t="shared" si="7" ref="Q6:Q37">IF(AND(1&lt;H6,H6&lt;=3),D6,"")</f>
        <v>BOGDĂNIŢA</v>
      </c>
      <c r="R6" s="84">
        <f aca="true" t="shared" si="8" ref="R6:R37">IF(AND(1&lt;H6,H6&lt;=3),J6,"")</f>
        <v>1.9933554817275747</v>
      </c>
      <c r="S6" s="116">
        <f>IF(R6="","",MAX(S$4:S5)+1)</f>
        <v>2</v>
      </c>
      <c r="T6" s="83">
        <f aca="true" t="shared" si="9" ref="T6:T37">IF(H6&gt;3,D6,"")</f>
      </c>
      <c r="U6" s="84">
        <f aca="true" t="shared" si="10" ref="U6:U37">IF(H6&gt;3,J6,"")</f>
      </c>
      <c r="V6" s="116">
        <f>IF(U6="","",MAX(V$4:V5)+1)</f>
      </c>
      <c r="W6" s="83">
        <f aca="true" t="shared" si="11" ref="W6:W37">IF(AND(4&lt;H6,H6&lt;=7.5),D6,"")</f>
      </c>
      <c r="X6" s="85">
        <f aca="true" t="shared" si="12" ref="X6:X37">IF(AND(4&lt;H6,H6&lt;=7.5),J6,"")</f>
      </c>
      <c r="Y6" s="116">
        <f>IF(X6="","",MAX(Y$4:Y5)+1)</f>
      </c>
      <c r="Z6" s="83">
        <f aca="true" t="shared" si="13" ref="Z6:Z37">IF(H6&gt;7.5,D6,"")</f>
      </c>
      <c r="AA6" s="84">
        <f aca="true" t="shared" si="14" ref="AA6:AA37">IF(H6&gt;7.5,J6,"")</f>
      </c>
      <c r="AB6" s="133">
        <f>IF(AA6="","",MAX(AB$4:AB5)+1)</f>
      </c>
      <c r="AC6" s="106" t="str">
        <f>IF(ISNA(INDEX($K$5:$K$90,MATCH(ROWS($M$5:M6),$M$5:$M$90,0))),"",INDEX($K$5:$K$90,MATCH(ROWS($M$5:M6),$M$5:$M$90,0)))</f>
        <v>POCHIDIA</v>
      </c>
      <c r="AD6" s="101">
        <f>IF(ISNA(INDEX($L$5:$L$90,MATCH(ROWS($M$5:M6),$M$5:$M$90,0))),"",INDEX($L$5:$L$90,MATCH(ROWS($M$5:M6),$M$5:$M$90,0)))</f>
        <v>1.7431725740848345</v>
      </c>
      <c r="AE6" s="87">
        <f>IF(ISNA(INDEX($N$5:$N$90,MATCH(ROWS($P$5:P6),$P$5:$P$90,0))),"",INDEX($N$5:$N$90,MATCH(ROWS($P$5:P6),$P$5:$P$90,0)))</f>
      </c>
      <c r="AF6" s="101">
        <f>IF(ISNA(INDEX($O$5:$O$90,MATCH(ROWS($P$5:P6),$P$5:$P$90,0))),"",INDEX($O$5:$O$90,MATCH(ROWS($P$5:P6),$P$5:$P$90,0)))</f>
      </c>
      <c r="AG6" s="106" t="str">
        <f>IF(ISNA(INDEX($Q$5:$Q$90,MATCH(ROWS($S$5:S6),$S$5:$S$90,0))),"",INDEX($Q$5:$Q$90,MATCH(ROWS($S$5:S6),$S$5:$S$90,0)))</f>
        <v>BOGDĂNIŢA</v>
      </c>
      <c r="AH6" s="101">
        <f>IF(ISNA(INDEX($R$5:$R$90,MATCH(ROWS($S$5:S6),$S$5:$S$90,0))),"",INDEX($R$5:$R$90,MATCH(ROWS($S$5:S6),$S$5:$S$90,0)))</f>
        <v>1.9933554817275747</v>
      </c>
      <c r="AI6" s="87">
        <f>IF(ISNA(INDEX($T$5:$T$90,MATCH(ROWS($V$5:V6),$V$5:$V$90,0))),"",INDEX($T$5:$T$90,MATCH(ROWS($V$5:V6),$V$5:$V$90,0)))</f>
      </c>
      <c r="AJ6" s="104">
        <f>IF(ISNA(INDEX($U$5:$U$90,MATCH(ROWS($V$5:V6),$V$5:$V$90,0))),"",INDEX($U$5:$U$90,MATCH(ROWS($V$5:V6),$V$5:$V$90,0)))</f>
      </c>
      <c r="AK6" s="106">
        <f>IF(ISNA(INDEX($W$5:$W$90,MATCH(ROWS($Y$5:Y6),$Y$5:$Y$90,0))),"",INDEX($W$5:$W$90,MATCH(ROWS($Y$5:Y6),$Y$5:$Y$90,0)))</f>
      </c>
      <c r="AL6" s="101">
        <f>IF(ISNA(INDEX($X$5:$X$90,MATCH(ROWS($Y$5:Y6),$Y$5:$Y$90,0))),"",INDEX($X$5:$X$90,MATCH(ROWS($Y$5:Y6),$Y$5:$Y$90,0)))</f>
      </c>
      <c r="AM6" s="106">
        <f>IF(ISNA(INDEX($Z$5:$Z$90,MATCH(ROWS($AB$5:AB6),$AB$5:$AB$90,0))),"",INDEX($Z$5:$Z$90,MATCH(ROWS($AB$5:AB6),$AB$5:$AB$90,0)))</f>
      </c>
      <c r="AN6" s="86">
        <f>IF(ISNA(INDEX($AA$5:$AA$90,MATCH(ROWS($AB$5:AB6),$AB$5:$AB$90,0))),"",INDEX($AA$5:$AA$90,MATCH(ROWS($AB$5:AB6),$AB$5:$AB$90,0)))</f>
      </c>
    </row>
    <row r="7" spans="2:40" ht="15.75" customHeight="1" thickBot="1">
      <c r="B7" s="60">
        <v>3</v>
      </c>
      <c r="C7" s="71" t="str">
        <f t="shared" si="2"/>
        <v>&gt;1</v>
      </c>
      <c r="D7" s="7" t="s">
        <v>101</v>
      </c>
      <c r="E7" s="7">
        <v>167311</v>
      </c>
      <c r="F7" s="7">
        <v>1721</v>
      </c>
      <c r="G7" s="7">
        <v>3</v>
      </c>
      <c r="H7" s="113">
        <f t="shared" si="0"/>
        <v>1.74</v>
      </c>
      <c r="I7" s="2">
        <v>0</v>
      </c>
      <c r="J7" s="68">
        <f t="shared" si="1"/>
        <v>1.7431725740848345</v>
      </c>
      <c r="K7" s="83" t="str">
        <f t="shared" si="3"/>
        <v>POCHIDIA</v>
      </c>
      <c r="L7" s="84">
        <f t="shared" si="4"/>
        <v>1.7431725740848345</v>
      </c>
      <c r="M7" s="123">
        <f>IF(L7="","",MAX(M$4:M6)+1)</f>
        <v>2</v>
      </c>
      <c r="N7" s="83">
        <f t="shared" si="5"/>
      </c>
      <c r="O7" s="84">
        <f t="shared" si="6"/>
      </c>
      <c r="P7" s="116">
        <f>IF(O7="","",MAX(P$4:P6)+1)</f>
      </c>
      <c r="Q7" s="83" t="str">
        <f t="shared" si="7"/>
        <v>POCHIDIA</v>
      </c>
      <c r="R7" s="84">
        <f t="shared" si="8"/>
        <v>1.7431725740848345</v>
      </c>
      <c r="S7" s="116">
        <f>IF(R7="","",MAX(S$4:S6)+1)</f>
        <v>3</v>
      </c>
      <c r="T7" s="83">
        <f t="shared" si="9"/>
      </c>
      <c r="U7" s="84">
        <f t="shared" si="10"/>
      </c>
      <c r="V7" s="116">
        <f>IF(U7="","",MAX(V$4:V6)+1)</f>
      </c>
      <c r="W7" s="83">
        <f t="shared" si="11"/>
      </c>
      <c r="X7" s="85">
        <f t="shared" si="12"/>
      </c>
      <c r="Y7" s="116">
        <f>IF(X7="","",MAX(Y$4:Y6)+1)</f>
      </c>
      <c r="Z7" s="83">
        <f t="shared" si="13"/>
      </c>
      <c r="AA7" s="84">
        <f t="shared" si="14"/>
      </c>
      <c r="AB7" s="133">
        <f>IF(AA7="","",MAX(AB$4:AB6)+1)</f>
      </c>
      <c r="AC7" s="106" t="str">
        <f>IF(ISNA(INDEX($K$5:$K$90,MATCH(ROWS($M$5:M7),$M$5:$M$90,0))),"",INDEX($K$5:$K$90,MATCH(ROWS($M$5:M7),$M$5:$M$90,0)))</f>
        <v>MUNTENII DE SUS</v>
      </c>
      <c r="AD7" s="101">
        <f>IF(ISNA(INDEX($L$5:$L$90,MATCH(ROWS($M$5:M7),$M$5:$M$90,0))),"",INDEX($L$5:$L$90,MATCH(ROWS($M$5:M7),$M$5:$M$90,0)))</f>
        <v>1.6455101081335215</v>
      </c>
      <c r="AE7" s="87">
        <f>IF(ISNA(INDEX($N$5:$N$90,MATCH(ROWS($P$5:P7),$P$5:$P$90,0))),"",INDEX($N$5:$N$90,MATCH(ROWS($P$5:P7),$P$5:$P$90,0)))</f>
      </c>
      <c r="AF7" s="101">
        <f>IF(ISNA(INDEX($O$5:$O$90,MATCH(ROWS($P$5:P7),$P$5:$P$90,0))),"",INDEX($O$5:$O$90,MATCH(ROWS($P$5:P7),$P$5:$P$90,0)))</f>
      </c>
      <c r="AG7" s="106" t="str">
        <f>IF(ISNA(INDEX($Q$5:$Q$90,MATCH(ROWS($S$5:S7),$S$5:$S$90,0))),"",INDEX($Q$5:$Q$90,MATCH(ROWS($S$5:S7),$S$5:$S$90,0)))</f>
        <v>POCHIDIA</v>
      </c>
      <c r="AH7" s="101">
        <f>IF(ISNA(INDEX($R$5:$R$90,MATCH(ROWS($S$5:S7),$S$5:$S$90,0))),"",INDEX($R$5:$R$90,MATCH(ROWS($S$5:S7),$S$5:$S$90,0)))</f>
        <v>1.7431725740848345</v>
      </c>
      <c r="AI7" s="87">
        <f>IF(ISNA(INDEX($T$5:$T$90,MATCH(ROWS($V$5:V7),$V$5:$V$90,0))),"",INDEX($T$5:$T$90,MATCH(ROWS($V$5:V7),$V$5:$V$90,0)))</f>
      </c>
      <c r="AJ7" s="104">
        <f>IF(ISNA(INDEX($U$5:$U$90,MATCH(ROWS($V$5:V7),$V$5:$V$90,0))),"",INDEX($U$5:$U$90,MATCH(ROWS($V$5:V7),$V$5:$V$90,0)))</f>
      </c>
      <c r="AK7" s="106">
        <f>IF(ISNA(INDEX($W$5:$W$90,MATCH(ROWS($Y$5:Y7),$Y$5:$Y$90,0))),"",INDEX($W$5:$W$90,MATCH(ROWS($Y$5:Y7),$Y$5:$Y$90,0)))</f>
      </c>
      <c r="AL7" s="101">
        <f>IF(ISNA(INDEX($X$5:$X$90,MATCH(ROWS($Y$5:Y7),$Y$5:$Y$90,0))),"",INDEX($X$5:$X$90,MATCH(ROWS($Y$5:Y7),$Y$5:$Y$90,0)))</f>
      </c>
      <c r="AM7" s="106">
        <f>IF(ISNA(INDEX($Z$5:$Z$90,MATCH(ROWS($AB$5:AB7),$AB$5:$AB$90,0))),"",INDEX($Z$5:$Z$90,MATCH(ROWS($AB$5:AB7),$AB$5:$AB$90,0)))</f>
      </c>
      <c r="AN7" s="86">
        <f>IF(ISNA(INDEX($AA$5:$AA$90,MATCH(ROWS($AB$5:AB7),$AB$5:$AB$90,0))),"",INDEX($AA$5:$AA$90,MATCH(ROWS($AB$5:AB7),$AB$5:$AB$90,0)))</f>
      </c>
    </row>
    <row r="8" spans="2:40" ht="15.75" customHeight="1" thickBot="1">
      <c r="B8" s="61">
        <v>4</v>
      </c>
      <c r="C8" s="71" t="str">
        <f t="shared" si="2"/>
        <v>&gt;1</v>
      </c>
      <c r="D8" s="7" t="s">
        <v>48</v>
      </c>
      <c r="E8" s="7">
        <v>167302</v>
      </c>
      <c r="F8" s="7">
        <v>4254</v>
      </c>
      <c r="G8" s="7">
        <v>7</v>
      </c>
      <c r="H8" s="113">
        <f t="shared" si="0"/>
        <v>1.65</v>
      </c>
      <c r="I8" s="2">
        <v>0</v>
      </c>
      <c r="J8" s="68">
        <f t="shared" si="1"/>
        <v>1.6455101081335215</v>
      </c>
      <c r="K8" s="83" t="str">
        <f t="shared" si="3"/>
        <v>MUNTENII DE SUS</v>
      </c>
      <c r="L8" s="84">
        <f t="shared" si="4"/>
        <v>1.6455101081335215</v>
      </c>
      <c r="M8" s="123">
        <f>IF(L8="","",MAX(M$4:M7)+1)</f>
        <v>3</v>
      </c>
      <c r="N8" s="83">
        <f t="shared" si="5"/>
      </c>
      <c r="O8" s="84">
        <f t="shared" si="6"/>
      </c>
      <c r="P8" s="116">
        <f>IF(O8="","",MAX(P$4:P7)+1)</f>
      </c>
      <c r="Q8" s="83" t="str">
        <f t="shared" si="7"/>
        <v>MUNTENII DE SUS</v>
      </c>
      <c r="R8" s="84">
        <f t="shared" si="8"/>
        <v>1.6455101081335215</v>
      </c>
      <c r="S8" s="116">
        <f>IF(R8="","",MAX(S$4:S7)+1)</f>
        <v>4</v>
      </c>
      <c r="T8" s="83">
        <f t="shared" si="9"/>
      </c>
      <c r="U8" s="84">
        <f t="shared" si="10"/>
      </c>
      <c r="V8" s="116">
        <f>IF(U8="","",MAX(V$4:V7)+1)</f>
      </c>
      <c r="W8" s="83">
        <f t="shared" si="11"/>
      </c>
      <c r="X8" s="85">
        <f t="shared" si="12"/>
      </c>
      <c r="Y8" s="116">
        <f>IF(X8="","",MAX(Y$4:Y7)+1)</f>
      </c>
      <c r="Z8" s="83">
        <f t="shared" si="13"/>
      </c>
      <c r="AA8" s="84">
        <f t="shared" si="14"/>
      </c>
      <c r="AB8" s="133">
        <f>IF(AA8="","",MAX(AB$4:AB7)+1)</f>
      </c>
      <c r="AC8" s="106" t="str">
        <f>IF(ISNA(INDEX($K$5:$K$90,MATCH(ROWS($M$5:M8),$M$5:$M$90,0))),"",INDEX($K$5:$K$90,MATCH(ROWS($M$5:M8),$M$5:$M$90,0)))</f>
        <v>BOGDANA</v>
      </c>
      <c r="AD8" s="101">
        <f>IF(ISNA(INDEX($L$5:$L$90,MATCH(ROWS($M$5:M8),$M$5:$M$90,0))),"",INDEX($L$5:$L$90,MATCH(ROWS($M$5:M8),$M$5:$M$90,0)))</f>
        <v>1.3596193065941535</v>
      </c>
      <c r="AE8" s="87">
        <f>IF(ISNA(INDEX($N$5:$N$90,MATCH(ROWS($P$5:P8),$P$5:$P$90,0))),"",INDEX($N$5:$N$90,MATCH(ROWS($P$5:P8),$P$5:$P$90,0)))</f>
      </c>
      <c r="AF8" s="101">
        <f>IF(ISNA(INDEX($O$5:$O$90,MATCH(ROWS($P$5:P8),$P$5:$P$90,0))),"",INDEX($O$5:$O$90,MATCH(ROWS($P$5:P8),$P$5:$P$90,0)))</f>
      </c>
      <c r="AG8" s="106" t="str">
        <f>IF(ISNA(INDEX($Q$5:$Q$90,MATCH(ROWS($S$5:S8),$S$5:$S$90,0))),"",INDEX($Q$5:$Q$90,MATCH(ROWS($S$5:S8),$S$5:$S$90,0)))</f>
        <v>MUNTENII DE SUS</v>
      </c>
      <c r="AH8" s="101">
        <f>IF(ISNA(INDEX($R$5:$R$90,MATCH(ROWS($S$5:S8),$S$5:$S$90,0))),"",INDEX($R$5:$R$90,MATCH(ROWS($S$5:S8),$S$5:$S$90,0)))</f>
        <v>1.6455101081335215</v>
      </c>
      <c r="AI8" s="87">
        <f>IF(ISNA(INDEX($T$5:$T$90,MATCH(ROWS($V$5:V8),$V$5:$V$90,0))),"",INDEX($T$5:$T$90,MATCH(ROWS($V$5:V8),$V$5:$V$90,0)))</f>
      </c>
      <c r="AJ8" s="104">
        <f>IF(ISNA(INDEX($U$5:$U$90,MATCH(ROWS($V$5:V8),$V$5:$V$90,0))),"",INDEX($U$5:$U$90,MATCH(ROWS($V$5:V8),$V$5:$V$90,0)))</f>
      </c>
      <c r="AK8" s="106">
        <f>IF(ISNA(INDEX($W$5:$W$90,MATCH(ROWS($Y$5:Y8),$Y$5:$Y$90,0))),"",INDEX($W$5:$W$90,MATCH(ROWS($Y$5:Y8),$Y$5:$Y$90,0)))</f>
      </c>
      <c r="AL8" s="101">
        <f>IF(ISNA(INDEX($X$5:$X$90,MATCH(ROWS($Y$5:Y8),$Y$5:$Y$90,0))),"",INDEX($X$5:$X$90,MATCH(ROWS($Y$5:Y8),$Y$5:$Y$90,0)))</f>
      </c>
      <c r="AM8" s="106">
        <f>IF(ISNA(INDEX($Z$5:$Z$90,MATCH(ROWS($AB$5:AB8),$AB$5:$AB$90,0))),"",INDEX($Z$5:$Z$90,MATCH(ROWS($AB$5:AB8),$AB$5:$AB$90,0)))</f>
      </c>
      <c r="AN8" s="86">
        <f>IF(ISNA(INDEX($AA$5:$AA$90,MATCH(ROWS($AB$5:AB8),$AB$5:$AB$90,0))),"",INDEX($AA$5:$AA$90,MATCH(ROWS($AB$5:AB8),$AB$5:$AB$90,0)))</f>
      </c>
    </row>
    <row r="9" spans="2:40" ht="15.75" customHeight="1" thickBot="1">
      <c r="B9" s="60">
        <v>5</v>
      </c>
      <c r="C9" s="71" t="str">
        <f t="shared" si="2"/>
        <v>&gt;1</v>
      </c>
      <c r="D9" s="7" t="s">
        <v>61</v>
      </c>
      <c r="E9" s="7">
        <v>162595</v>
      </c>
      <c r="F9" s="7">
        <v>1471</v>
      </c>
      <c r="G9" s="7">
        <v>2</v>
      </c>
      <c r="H9" s="113">
        <f t="shared" si="0"/>
        <v>1.36</v>
      </c>
      <c r="I9" s="2">
        <v>0</v>
      </c>
      <c r="J9" s="68">
        <f t="shared" si="1"/>
        <v>1.3596193065941535</v>
      </c>
      <c r="K9" s="83" t="str">
        <f t="shared" si="3"/>
        <v>BOGDANA</v>
      </c>
      <c r="L9" s="84">
        <f t="shared" si="4"/>
        <v>1.3596193065941535</v>
      </c>
      <c r="M9" s="123">
        <f>IF(L9="","",MAX(M$4:M8)+1)</f>
        <v>4</v>
      </c>
      <c r="N9" s="83">
        <f t="shared" si="5"/>
      </c>
      <c r="O9" s="84">
        <f t="shared" si="6"/>
      </c>
      <c r="P9" s="116">
        <f>IF(O9="","",MAX(P$4:P8)+1)</f>
      </c>
      <c r="Q9" s="83" t="str">
        <f t="shared" si="7"/>
        <v>BOGDANA</v>
      </c>
      <c r="R9" s="84">
        <f t="shared" si="8"/>
        <v>1.3596193065941535</v>
      </c>
      <c r="S9" s="116">
        <f>IF(R9="","",MAX(S$4:S8)+1)</f>
        <v>5</v>
      </c>
      <c r="T9" s="83">
        <f t="shared" si="9"/>
      </c>
      <c r="U9" s="84">
        <f t="shared" si="10"/>
      </c>
      <c r="V9" s="116">
        <f>IF(U9="","",MAX(V$4:V8)+1)</f>
      </c>
      <c r="W9" s="83">
        <f t="shared" si="11"/>
      </c>
      <c r="X9" s="85">
        <f t="shared" si="12"/>
      </c>
      <c r="Y9" s="116">
        <f>IF(X9="","",MAX(Y$4:Y8)+1)</f>
      </c>
      <c r="Z9" s="83">
        <f t="shared" si="13"/>
      </c>
      <c r="AA9" s="84">
        <f t="shared" si="14"/>
      </c>
      <c r="AB9" s="133">
        <f>IF(AA9="","",MAX(AB$4:AB8)+1)</f>
      </c>
      <c r="AC9" s="106" t="str">
        <f>IF(ISNA(INDEX($K$5:$K$90,MATCH(ROWS($M$5:M9),$M$5:$M$90,0))),"",INDEX($K$5:$K$90,MATCH(ROWS($M$5:M9),$M$5:$M$90,0)))</f>
        <v>IBĂNEŞTI</v>
      </c>
      <c r="AD9" s="101">
        <f>IF(ISNA(INDEX($L$5:$L$90,MATCH(ROWS($M$5:M9),$M$5:$M$90,0))),"",INDEX($L$5:$L$90,MATCH(ROWS($M$5:M9),$M$5:$M$90,0)))</f>
        <v>1.3605442176870748</v>
      </c>
      <c r="AE9" s="87">
        <f>IF(ISNA(INDEX($N$5:$N$90,MATCH(ROWS($P$5:P9),$P$5:$P$90,0))),"",INDEX($N$5:$N$90,MATCH(ROWS($P$5:P9),$P$5:$P$90,0)))</f>
      </c>
      <c r="AF9" s="101">
        <f>IF(ISNA(INDEX($O$5:$O$90,MATCH(ROWS($P$5:P9),$P$5:$P$90,0))),"",INDEX($O$5:$O$90,MATCH(ROWS($P$5:P9),$P$5:$P$90,0)))</f>
      </c>
      <c r="AG9" s="106" t="str">
        <f>IF(ISNA(INDEX($Q$5:$Q$90,MATCH(ROWS($S$5:S9),$S$5:$S$90,0))),"",INDEX($Q$5:$Q$90,MATCH(ROWS($S$5:S9),$S$5:$S$90,0)))</f>
        <v>BOGDANA</v>
      </c>
      <c r="AH9" s="101">
        <f>IF(ISNA(INDEX($R$5:$R$90,MATCH(ROWS($S$5:S9),$S$5:$S$90,0))),"",INDEX($R$5:$R$90,MATCH(ROWS($S$5:S9),$S$5:$S$90,0)))</f>
        <v>1.3596193065941535</v>
      </c>
      <c r="AI9" s="87">
        <f>IF(ISNA(INDEX($T$5:$T$90,MATCH(ROWS($V$5:V9),$V$5:$V$90,0))),"",INDEX($T$5:$T$90,MATCH(ROWS($V$5:V9),$V$5:$V$90,0)))</f>
      </c>
      <c r="AJ9" s="104">
        <f>IF(ISNA(INDEX($U$5:$U$90,MATCH(ROWS($V$5:V9),$V$5:$V$90,0))),"",INDEX($U$5:$U$90,MATCH(ROWS($V$5:V9),$V$5:$V$90,0)))</f>
      </c>
      <c r="AK9" s="106">
        <f>IF(ISNA(INDEX($W$5:$W$90,MATCH(ROWS($Y$5:Y9),$Y$5:$Y$90,0))),"",INDEX($W$5:$W$90,MATCH(ROWS($Y$5:Y9),$Y$5:$Y$90,0)))</f>
      </c>
      <c r="AL9" s="101">
        <f>IF(ISNA(INDEX($X$5:$X$90,MATCH(ROWS($Y$5:Y9),$Y$5:$Y$90,0))),"",INDEX($X$5:$X$90,MATCH(ROWS($Y$5:Y9),$Y$5:$Y$90,0)))</f>
      </c>
      <c r="AM9" s="106">
        <f>IF(ISNA(INDEX($Z$5:$Z$90,MATCH(ROWS($AB$5:AB9),$AB$5:$AB$90,0))),"",INDEX($Z$5:$Z$90,MATCH(ROWS($AB$5:AB9),$AB$5:$AB$90,0)))</f>
      </c>
      <c r="AN9" s="86">
        <f>IF(ISNA(INDEX($AA$5:$AA$90,MATCH(ROWS($AB$5:AB9),$AB$5:$AB$90,0))),"",INDEX($AA$5:$AA$90,MATCH(ROWS($AB$5:AB9),$AB$5:$AB$90,0)))</f>
      </c>
    </row>
    <row r="10" spans="2:40" ht="15.75" customHeight="1" thickBot="1">
      <c r="B10" s="61">
        <v>6</v>
      </c>
      <c r="C10" s="71" t="str">
        <f t="shared" si="2"/>
        <v>&gt;1</v>
      </c>
      <c r="D10" s="7" t="s">
        <v>87</v>
      </c>
      <c r="E10" s="7">
        <v>167222</v>
      </c>
      <c r="F10" s="7">
        <v>1470</v>
      </c>
      <c r="G10" s="7">
        <v>2</v>
      </c>
      <c r="H10" s="113">
        <f t="shared" si="0"/>
        <v>1.36</v>
      </c>
      <c r="I10" s="2"/>
      <c r="J10" s="68">
        <f t="shared" si="1"/>
        <v>1.3605442176870748</v>
      </c>
      <c r="K10" s="83" t="str">
        <f t="shared" si="3"/>
        <v>IBĂNEŞTI</v>
      </c>
      <c r="L10" s="84">
        <f t="shared" si="4"/>
        <v>1.3605442176870748</v>
      </c>
      <c r="M10" s="123">
        <f>IF(L10="","",MAX(M$4:M9)+1)</f>
        <v>5</v>
      </c>
      <c r="N10" s="83">
        <f t="shared" si="5"/>
      </c>
      <c r="O10" s="84">
        <f t="shared" si="6"/>
      </c>
      <c r="P10" s="116">
        <f>IF(O10="","",MAX(P$4:P9)+1)</f>
      </c>
      <c r="Q10" s="83" t="str">
        <f t="shared" si="7"/>
        <v>IBĂNEŞTI</v>
      </c>
      <c r="R10" s="84">
        <f t="shared" si="8"/>
        <v>1.3605442176870748</v>
      </c>
      <c r="S10" s="116">
        <f>IF(R10="","",MAX(S$4:S9)+1)</f>
        <v>6</v>
      </c>
      <c r="T10" s="83">
        <f t="shared" si="9"/>
      </c>
      <c r="U10" s="84">
        <f t="shared" si="10"/>
      </c>
      <c r="V10" s="116">
        <f>IF(U10="","",MAX(V$4:V9)+1)</f>
      </c>
      <c r="W10" s="83">
        <f t="shared" si="11"/>
      </c>
      <c r="X10" s="85">
        <f t="shared" si="12"/>
      </c>
      <c r="Y10" s="116">
        <f>IF(X10="","",MAX(Y$4:Y9)+1)</f>
      </c>
      <c r="Z10" s="83">
        <f t="shared" si="13"/>
      </c>
      <c r="AA10" s="84">
        <f t="shared" si="14"/>
      </c>
      <c r="AB10" s="133">
        <f>IF(AA10="","",MAX(AB$4:AB9)+1)</f>
      </c>
      <c r="AC10" s="106" t="str">
        <f>IF(ISNA(INDEX($K$5:$K$90,MATCH(ROWS($M$5:M10),$M$5:$M$90,0))),"",INDEX($K$5:$K$90,MATCH(ROWS($M$5:M10),$M$5:$M$90,0)))</f>
        <v>ALEXANDRU VLAHUŢĂ</v>
      </c>
      <c r="AD10" s="101">
        <f>IF(ISNA(INDEX($L$5:$L$90,MATCH(ROWS($M$5:M10),$M$5:$M$90,0))),"",INDEX($L$5:$L$90,MATCH(ROWS($M$5:M10),$M$5:$M$90,0)))</f>
        <v>1.3386880856760375</v>
      </c>
      <c r="AE10" s="87">
        <f>IF(ISNA(INDEX($N$5:$N$90,MATCH(ROWS($P$5:P10),$P$5:$P$90,0))),"",INDEX($N$5:$N$90,MATCH(ROWS($P$5:P10),$P$5:$P$90,0)))</f>
      </c>
      <c r="AF10" s="101">
        <f>IF(ISNA(INDEX($O$5:$O$90,MATCH(ROWS($P$5:P10),$P$5:$P$90,0))),"",INDEX($O$5:$O$90,MATCH(ROWS($P$5:P10),$P$5:$P$90,0)))</f>
      </c>
      <c r="AG10" s="106" t="str">
        <f>IF(ISNA(INDEX($Q$5:$Q$90,MATCH(ROWS($S$5:S10),$S$5:$S$90,0))),"",INDEX($Q$5:$Q$90,MATCH(ROWS($S$5:S10),$S$5:$S$90,0)))</f>
        <v>IBĂNEŞTI</v>
      </c>
      <c r="AH10" s="101">
        <f>IF(ISNA(INDEX($R$5:$R$90,MATCH(ROWS($S$5:S10),$S$5:$S$90,0))),"",INDEX($R$5:$R$90,MATCH(ROWS($S$5:S10),$S$5:$S$90,0)))</f>
        <v>1.3605442176870748</v>
      </c>
      <c r="AI10" s="87">
        <f>IF(ISNA(INDEX($T$5:$T$90,MATCH(ROWS($V$5:V10),$V$5:$V$90,0))),"",INDEX($T$5:$T$90,MATCH(ROWS($V$5:V10),$V$5:$V$90,0)))</f>
      </c>
      <c r="AJ10" s="104">
        <f>IF(ISNA(INDEX($U$5:$U$90,MATCH(ROWS($V$5:V10),$V$5:$V$90,0))),"",INDEX($U$5:$U$90,MATCH(ROWS($V$5:V10),$V$5:$V$90,0)))</f>
      </c>
      <c r="AK10" s="106">
        <f>IF(ISNA(INDEX($W$5:$W$90,MATCH(ROWS($Y$5:Y10),$Y$5:$Y$90,0))),"",INDEX($W$5:$W$90,MATCH(ROWS($Y$5:Y10),$Y$5:$Y$90,0)))</f>
      </c>
      <c r="AL10" s="101">
        <f>IF(ISNA(INDEX($X$5:$X$90,MATCH(ROWS($Y$5:Y10),$Y$5:$Y$90,0))),"",INDEX($X$5:$X$90,MATCH(ROWS($Y$5:Y10),$Y$5:$Y$90,0)))</f>
      </c>
      <c r="AM10" s="106">
        <f>IF(ISNA(INDEX($Z$5:$Z$90,MATCH(ROWS($AB$5:AB10),$AB$5:$AB$90,0))),"",INDEX($Z$5:$Z$90,MATCH(ROWS($AB$5:AB10),$AB$5:$AB$90,0)))</f>
      </c>
      <c r="AN10" s="86">
        <f>IF(ISNA(INDEX($AA$5:$AA$90,MATCH(ROWS($AB$5:AB10),$AB$5:$AB$90,0))),"",INDEX($AA$5:$AA$90,MATCH(ROWS($AB$5:AB10),$AB$5:$AB$90,0)))</f>
      </c>
    </row>
    <row r="11" spans="2:40" ht="15.75" customHeight="1" thickBot="1">
      <c r="B11" s="60">
        <v>7</v>
      </c>
      <c r="C11" s="71" t="str">
        <f t="shared" si="2"/>
        <v>&gt;1</v>
      </c>
      <c r="D11" s="7" t="s">
        <v>54</v>
      </c>
      <c r="E11" s="7">
        <v>162069</v>
      </c>
      <c r="F11" s="7">
        <v>1494</v>
      </c>
      <c r="G11" s="7">
        <v>2</v>
      </c>
      <c r="H11" s="113">
        <f t="shared" si="0"/>
        <v>1.34</v>
      </c>
      <c r="I11" s="2"/>
      <c r="J11" s="68">
        <f t="shared" si="1"/>
        <v>1.3386880856760375</v>
      </c>
      <c r="K11" s="83" t="str">
        <f t="shared" si="3"/>
        <v>ALEXANDRU VLAHUŢĂ</v>
      </c>
      <c r="L11" s="84">
        <f t="shared" si="4"/>
        <v>1.3386880856760375</v>
      </c>
      <c r="M11" s="123">
        <f>IF(L11="","",MAX(M$4:M10)+1)</f>
        <v>6</v>
      </c>
      <c r="N11" s="83">
        <f t="shared" si="5"/>
      </c>
      <c r="O11" s="84">
        <f t="shared" si="6"/>
      </c>
      <c r="P11" s="116">
        <f>IF(O11="","",MAX(P$4:P10)+1)</f>
      </c>
      <c r="Q11" s="83" t="str">
        <f t="shared" si="7"/>
        <v>ALEXANDRU VLAHUŢĂ</v>
      </c>
      <c r="R11" s="84">
        <f t="shared" si="8"/>
        <v>1.3386880856760375</v>
      </c>
      <c r="S11" s="116">
        <f>IF(R11="","",MAX(S$4:S10)+1)</f>
        <v>7</v>
      </c>
      <c r="T11" s="83">
        <f t="shared" si="9"/>
      </c>
      <c r="U11" s="84">
        <f t="shared" si="10"/>
      </c>
      <c r="V11" s="116">
        <f>IF(U11="","",MAX(V$4:V10)+1)</f>
      </c>
      <c r="W11" s="83">
        <f t="shared" si="11"/>
      </c>
      <c r="X11" s="85">
        <f t="shared" si="12"/>
      </c>
      <c r="Y11" s="116">
        <f>IF(X11="","",MAX(Y$4:Y10)+1)</f>
      </c>
      <c r="Z11" s="83">
        <f t="shared" si="13"/>
      </c>
      <c r="AA11" s="84">
        <f t="shared" si="14"/>
      </c>
      <c r="AB11" s="133">
        <f>IF(AA11="","",MAX(AB$4:AB10)+1)</f>
      </c>
      <c r="AC11" s="106" t="str">
        <f>IF(ISNA(INDEX($K$5:$K$90,MATCH(ROWS($M$5:M11),$M$5:$M$90,0))),"",INDEX($K$5:$K$90,MATCH(ROWS($M$5:M11),$M$5:$M$90,0)))</f>
        <v>MICLEŞTI</v>
      </c>
      <c r="AD11" s="101">
        <f>IF(ISNA(INDEX($L$5:$L$90,MATCH(ROWS($M$5:M11),$M$5:$M$90,0))),"",INDEX($L$5:$L$90,MATCH(ROWS($M$5:M11),$M$5:$M$90,0)))</f>
        <v>1.1990407673860912</v>
      </c>
      <c r="AE11" s="87">
        <f>IF(ISNA(INDEX($N$5:$N$90,MATCH(ROWS($P$5:P11),$P$5:$P$90,0))),"",INDEX($N$5:$N$90,MATCH(ROWS($P$5:P11),$P$5:$P$90,0)))</f>
      </c>
      <c r="AF11" s="101">
        <f>IF(ISNA(INDEX($O$5:$O$90,MATCH(ROWS($P$5:P11),$P$5:$P$90,0))),"",INDEX($O$5:$O$90,MATCH(ROWS($P$5:P11),$P$5:$P$90,0)))</f>
      </c>
      <c r="AG11" s="106" t="str">
        <f>IF(ISNA(INDEX($Q$5:$Q$90,MATCH(ROWS($S$5:S11),$S$5:$S$90,0))),"",INDEX($Q$5:$Q$90,MATCH(ROWS($S$5:S11),$S$5:$S$90,0)))</f>
        <v>ALEXANDRU VLAHUŢĂ</v>
      </c>
      <c r="AH11" s="101">
        <f>IF(ISNA(INDEX($R$5:$R$90,MATCH(ROWS($S$5:S11),$S$5:$S$90,0))),"",INDEX($R$5:$R$90,MATCH(ROWS($S$5:S11),$S$5:$S$90,0)))</f>
        <v>1.3386880856760375</v>
      </c>
      <c r="AI11" s="87">
        <f>IF(ISNA(INDEX($T$5:$T$90,MATCH(ROWS($V$5:V11),$V$5:$V$90,0))),"",INDEX($T$5:$T$90,MATCH(ROWS($V$5:V11),$V$5:$V$90,0)))</f>
      </c>
      <c r="AJ11" s="104">
        <f>IF(ISNA(INDEX($U$5:$U$90,MATCH(ROWS($V$5:V11),$V$5:$V$90,0))),"",INDEX($U$5:$U$90,MATCH(ROWS($V$5:V11),$V$5:$V$90,0)))</f>
      </c>
      <c r="AK11" s="106">
        <f>IF(ISNA(INDEX($W$5:$W$90,MATCH(ROWS($Y$5:Y11),$Y$5:$Y$90,0))),"",INDEX($W$5:$W$90,MATCH(ROWS($Y$5:Y11),$Y$5:$Y$90,0)))</f>
      </c>
      <c r="AL11" s="101">
        <f>IF(ISNA(INDEX($X$5:$X$90,MATCH(ROWS($Y$5:Y11),$Y$5:$Y$90,0))),"",INDEX($X$5:$X$90,MATCH(ROWS($Y$5:Y11),$Y$5:$Y$90,0)))</f>
      </c>
      <c r="AM11" s="106">
        <f>IF(ISNA(INDEX($Z$5:$Z$90,MATCH(ROWS($AB$5:AB11),$AB$5:$AB$90,0))),"",INDEX($Z$5:$Z$90,MATCH(ROWS($AB$5:AB11),$AB$5:$AB$90,0)))</f>
      </c>
      <c r="AN11" s="86">
        <f>IF(ISNA(INDEX($AA$5:$AA$90,MATCH(ROWS($AB$5:AB11),$AB$5:$AB$90,0))),"",INDEX($AA$5:$AA$90,MATCH(ROWS($AB$5:AB11),$AB$5:$AB$90,0)))</f>
      </c>
    </row>
    <row r="12" spans="2:40" ht="15.75" customHeight="1" thickBot="1">
      <c r="B12" s="61">
        <v>8</v>
      </c>
      <c r="C12" s="71" t="str">
        <f t="shared" si="2"/>
        <v>&gt;1</v>
      </c>
      <c r="D12" s="7" t="s">
        <v>93</v>
      </c>
      <c r="E12" s="7">
        <v>164892</v>
      </c>
      <c r="F12" s="7">
        <v>2502</v>
      </c>
      <c r="G12" s="7">
        <v>3</v>
      </c>
      <c r="H12" s="113">
        <f t="shared" si="0"/>
        <v>1.2</v>
      </c>
      <c r="I12" s="2"/>
      <c r="J12" s="68">
        <f t="shared" si="1"/>
        <v>1.1990407673860912</v>
      </c>
      <c r="K12" s="83" t="str">
        <f t="shared" si="3"/>
        <v>MICLEŞTI</v>
      </c>
      <c r="L12" s="84">
        <f t="shared" si="4"/>
        <v>1.1990407673860912</v>
      </c>
      <c r="M12" s="123">
        <f>IF(L12="","",MAX(M$4:M11)+1)</f>
        <v>7</v>
      </c>
      <c r="N12" s="83">
        <f t="shared" si="5"/>
      </c>
      <c r="O12" s="84">
        <f t="shared" si="6"/>
      </c>
      <c r="P12" s="116">
        <f>IF(O12="","",MAX(P$4:P11)+1)</f>
      </c>
      <c r="Q12" s="83" t="str">
        <f t="shared" si="7"/>
        <v>MICLEŞTI</v>
      </c>
      <c r="R12" s="84">
        <f t="shared" si="8"/>
        <v>1.1990407673860912</v>
      </c>
      <c r="S12" s="116">
        <f>IF(R12="","",MAX(S$4:S11)+1)</f>
        <v>8</v>
      </c>
      <c r="T12" s="83">
        <f t="shared" si="9"/>
      </c>
      <c r="U12" s="84">
        <f t="shared" si="10"/>
      </c>
      <c r="V12" s="116">
        <f>IF(U12="","",MAX(V$4:V11)+1)</f>
      </c>
      <c r="W12" s="83">
        <f t="shared" si="11"/>
      </c>
      <c r="X12" s="85">
        <f t="shared" si="12"/>
      </c>
      <c r="Y12" s="116">
        <f>IF(X12="","",MAX(Y$4:Y11)+1)</f>
      </c>
      <c r="Z12" s="83">
        <f t="shared" si="13"/>
      </c>
      <c r="AA12" s="84">
        <f t="shared" si="14"/>
      </c>
      <c r="AB12" s="133">
        <f>IF(AA12="","",MAX(AB$4:AB11)+1)</f>
      </c>
      <c r="AC12" s="106" t="str">
        <f>IF(ISNA(INDEX($K$5:$K$90,MATCH(ROWS($M$5:M12),$M$5:$M$90,0))),"",INDEX($K$5:$K$90,MATCH(ROWS($M$5:M12),$M$5:$M$90,0)))</f>
        <v>TĂTĂRANI</v>
      </c>
      <c r="AD12" s="101">
        <f>IF(ISNA(INDEX($L$5:$L$90,MATCH(ROWS($M$5:M12),$M$5:$M$90,0))),"",INDEX($L$5:$L$90,MATCH(ROWS($M$5:M12),$M$5:$M$90,0)))</f>
        <v>1.0070493454179255</v>
      </c>
      <c r="AE12" s="87">
        <f>IF(ISNA(INDEX($N$5:$N$90,MATCH(ROWS($P$5:P12),$P$5:$P$90,0))),"",INDEX($N$5:$N$90,MATCH(ROWS($P$5:P12),$P$5:$P$90,0)))</f>
      </c>
      <c r="AF12" s="101">
        <f>IF(ISNA(INDEX($O$5:$O$90,MATCH(ROWS($P$5:P12),$P$5:$P$90,0))),"",INDEX($O$5:$O$90,MATCH(ROWS($P$5:P12),$P$5:$P$90,0)))</f>
      </c>
      <c r="AG12" s="106" t="str">
        <f>IF(ISNA(INDEX($Q$5:$Q$90,MATCH(ROWS($S$5:S12),$S$5:$S$90,0))),"",INDEX($Q$5:$Q$90,MATCH(ROWS($S$5:S12),$S$5:$S$90,0)))</f>
        <v>MICLEŞTI</v>
      </c>
      <c r="AH12" s="101">
        <f>IF(ISNA(INDEX($R$5:$R$90,MATCH(ROWS($S$5:S12),$S$5:$S$90,0))),"",INDEX($R$5:$R$90,MATCH(ROWS($S$5:S12),$S$5:$S$90,0)))</f>
        <v>1.1990407673860912</v>
      </c>
      <c r="AI12" s="87">
        <f>IF(ISNA(INDEX($T$5:$T$90,MATCH(ROWS($V$5:V12),$V$5:$V$90,0))),"",INDEX($T$5:$T$90,MATCH(ROWS($V$5:V12),$V$5:$V$90,0)))</f>
      </c>
      <c r="AJ12" s="104">
        <f>IF(ISNA(INDEX($U$5:$U$90,MATCH(ROWS($V$5:V12),$V$5:$V$90,0))),"",INDEX($U$5:$U$90,MATCH(ROWS($V$5:V12),$V$5:$V$90,0)))</f>
      </c>
      <c r="AK12" s="106">
        <f>IF(ISNA(INDEX($W$5:$W$90,MATCH(ROWS($Y$5:Y12),$Y$5:$Y$90,0))),"",INDEX($W$5:$W$90,MATCH(ROWS($Y$5:Y12),$Y$5:$Y$90,0)))</f>
      </c>
      <c r="AL12" s="101">
        <f>IF(ISNA(INDEX($X$5:$X$90,MATCH(ROWS($Y$5:Y12),$Y$5:$Y$90,0))),"",INDEX($X$5:$X$90,MATCH(ROWS($Y$5:Y12),$Y$5:$Y$90,0)))</f>
      </c>
      <c r="AM12" s="106">
        <f>IF(ISNA(INDEX($Z$5:$Z$90,MATCH(ROWS($AB$5:AB12),$AB$5:$AB$90,0))),"",INDEX($Z$5:$Z$90,MATCH(ROWS($AB$5:AB12),$AB$5:$AB$90,0)))</f>
      </c>
      <c r="AN12" s="86">
        <f>IF(ISNA(INDEX($AA$5:$AA$90,MATCH(ROWS($AB$5:AB12),$AB$5:$AB$90,0))),"",INDEX($AA$5:$AA$90,MATCH(ROWS($AB$5:AB12),$AB$5:$AB$90,0)))</f>
      </c>
    </row>
    <row r="13" spans="2:40" ht="16.5" thickBot="1">
      <c r="B13" s="60">
        <v>9</v>
      </c>
      <c r="C13" s="71" t="str">
        <f t="shared" si="2"/>
        <v>&gt;1</v>
      </c>
      <c r="D13" s="7" t="s">
        <v>115</v>
      </c>
      <c r="E13" s="7">
        <v>166315</v>
      </c>
      <c r="F13" s="7">
        <v>1986</v>
      </c>
      <c r="G13" s="7">
        <v>2</v>
      </c>
      <c r="H13" s="113">
        <f t="shared" si="0"/>
        <v>1.01</v>
      </c>
      <c r="I13" s="2"/>
      <c r="J13" s="68">
        <f t="shared" si="1"/>
        <v>1.0070493454179255</v>
      </c>
      <c r="K13" s="83" t="str">
        <f t="shared" si="3"/>
        <v>TĂTĂRANI</v>
      </c>
      <c r="L13" s="84">
        <f t="shared" si="4"/>
        <v>1.0070493454179255</v>
      </c>
      <c r="M13" s="123">
        <f>IF(L13="","",MAX(M$4:M12)+1)</f>
        <v>8</v>
      </c>
      <c r="N13" s="83">
        <f t="shared" si="5"/>
      </c>
      <c r="O13" s="84">
        <f t="shared" si="6"/>
      </c>
      <c r="P13" s="116">
        <f>IF(O13="","",MAX(P$4:P12)+1)</f>
      </c>
      <c r="Q13" s="83" t="str">
        <f t="shared" si="7"/>
        <v>TĂTĂRANI</v>
      </c>
      <c r="R13" s="84">
        <f t="shared" si="8"/>
        <v>1.0070493454179255</v>
      </c>
      <c r="S13" s="116">
        <f>IF(R13="","",MAX(S$4:S12)+1)</f>
        <v>9</v>
      </c>
      <c r="T13" s="83">
        <f t="shared" si="9"/>
      </c>
      <c r="U13" s="84">
        <f t="shared" si="10"/>
      </c>
      <c r="V13" s="116">
        <f>IF(U13="","",MAX(V$4:V12)+1)</f>
      </c>
      <c r="W13" s="83">
        <f t="shared" si="11"/>
      </c>
      <c r="X13" s="85">
        <f t="shared" si="12"/>
      </c>
      <c r="Y13" s="116">
        <f>IF(X13="","",MAX(Y$4:Y12)+1)</f>
      </c>
      <c r="Z13" s="83">
        <f t="shared" si="13"/>
      </c>
      <c r="AA13" s="84">
        <f t="shared" si="14"/>
      </c>
      <c r="AB13" s="133">
        <f>IF(AA13="","",MAX(AB$4:AB12)+1)</f>
      </c>
      <c r="AC13" s="106">
        <f>IF(ISNA(INDEX($K$5:$K$90,MATCH(ROWS($M$5:M13),$M$5:$M$90,0))),"",INDEX($K$5:$K$90,MATCH(ROWS($M$5:M13),$M$5:$M$90,0)))</f>
      </c>
      <c r="AD13" s="101">
        <f>IF(ISNA(INDEX($L$5:$L$90,MATCH(ROWS($M$5:M13),$M$5:$M$90,0))),"",INDEX($L$5:$L$90,MATCH(ROWS($M$5:M13),$M$5:$M$90,0)))</f>
      </c>
      <c r="AE13" s="87">
        <f>IF(ISNA(INDEX($N$5:$N$90,MATCH(ROWS($P$5:P13),$P$5:$P$90,0))),"",INDEX($N$5:$N$90,MATCH(ROWS($P$5:P13),$P$5:$P$90,0)))</f>
      </c>
      <c r="AF13" s="101">
        <f>IF(ISNA(INDEX($O$5:$O$90,MATCH(ROWS($P$5:P13),$P$5:$P$90,0))),"",INDEX($O$5:$O$90,MATCH(ROWS($P$5:P13),$P$5:$P$90,0)))</f>
      </c>
      <c r="AG13" s="106" t="str">
        <f>IF(ISNA(INDEX($Q$5:$Q$90,MATCH(ROWS($S$5:S13),$S$5:$S$90,0))),"",INDEX($Q$5:$Q$90,MATCH(ROWS($S$5:S13),$S$5:$S$90,0)))</f>
        <v>TĂTĂRANI</v>
      </c>
      <c r="AH13" s="101">
        <f>IF(ISNA(INDEX($R$5:$R$90,MATCH(ROWS($S$5:S13),$S$5:$S$90,0))),"",INDEX($R$5:$R$90,MATCH(ROWS($S$5:S13),$S$5:$S$90,0)))</f>
        <v>1.0070493454179255</v>
      </c>
      <c r="AI13" s="87">
        <f>IF(ISNA(INDEX($T$5:$T$90,MATCH(ROWS($V$5:V13),$V$5:$V$90,0))),"",INDEX($T$5:$T$90,MATCH(ROWS($V$5:V13),$V$5:$V$90,0)))</f>
      </c>
      <c r="AJ13" s="104">
        <f>IF(ISNA(INDEX($U$5:$U$90,MATCH(ROWS($V$5:V13),$V$5:$V$90,0))),"",INDEX($U$5:$U$90,MATCH(ROWS($V$5:V13),$V$5:$V$90,0)))</f>
      </c>
      <c r="AK13" s="106">
        <f>IF(ISNA(INDEX($W$5:$W$90,MATCH(ROWS($Y$5:Y13),$Y$5:$Y$90,0))),"",INDEX($W$5:$W$90,MATCH(ROWS($Y$5:Y13),$Y$5:$Y$90,0)))</f>
      </c>
      <c r="AL13" s="101">
        <f>IF(ISNA(INDEX($X$5:$X$90,MATCH(ROWS($Y$5:Y13),$Y$5:$Y$90,0))),"",INDEX($X$5:$X$90,MATCH(ROWS($Y$5:Y13),$Y$5:$Y$90,0)))</f>
      </c>
      <c r="AM13" s="106">
        <f>IF(ISNA(INDEX($Z$5:$Z$90,MATCH(ROWS($AB$5:AB13),$AB$5:$AB$90,0))),"",INDEX($Z$5:$Z$90,MATCH(ROWS($AB$5:AB13),$AB$5:$AB$90,0)))</f>
      </c>
      <c r="AN13" s="86">
        <f>IF(ISNA(INDEX($AA$5:$AA$90,MATCH(ROWS($AB$5:AB13),$AB$5:$AB$90,0))),"",INDEX($AA$5:$AA$90,MATCH(ROWS($AB$5:AB13),$AB$5:$AB$90,0)))</f>
      </c>
    </row>
    <row r="14" spans="2:40" ht="15.75" customHeight="1" thickBot="1">
      <c r="B14" s="61">
        <v>10</v>
      </c>
      <c r="C14" s="71" t="str">
        <f t="shared" si="2"/>
        <v> </v>
      </c>
      <c r="D14" s="7" t="s">
        <v>92</v>
      </c>
      <c r="E14" s="7">
        <v>164829</v>
      </c>
      <c r="F14" s="7">
        <v>2116</v>
      </c>
      <c r="G14" s="7">
        <v>2</v>
      </c>
      <c r="H14" s="113">
        <f t="shared" si="0"/>
        <v>0.95</v>
      </c>
      <c r="I14" s="2"/>
      <c r="J14" s="68">
        <f t="shared" si="1"/>
        <v>0.945179584120983</v>
      </c>
      <c r="K14" s="83">
        <f t="shared" si="3"/>
      </c>
      <c r="L14" s="84">
        <f t="shared" si="4"/>
      </c>
      <c r="M14" s="123">
        <f>IF(L14="","",MAX(M$4:M13)+1)</f>
      </c>
      <c r="N14" s="83">
        <f t="shared" si="5"/>
      </c>
      <c r="O14" s="84">
        <f t="shared" si="6"/>
      </c>
      <c r="P14" s="116">
        <f>IF(O14="","",MAX(P$4:P13)+1)</f>
      </c>
      <c r="Q14" s="83">
        <f t="shared" si="7"/>
      </c>
      <c r="R14" s="84">
        <f t="shared" si="8"/>
      </c>
      <c r="S14" s="116">
        <f>IF(R14="","",MAX(S$4:S13)+1)</f>
      </c>
      <c r="T14" s="83">
        <f t="shared" si="9"/>
      </c>
      <c r="U14" s="84">
        <f t="shared" si="10"/>
      </c>
      <c r="V14" s="116">
        <f>IF(U14="","",MAX(V$4:V13)+1)</f>
      </c>
      <c r="W14" s="83">
        <f t="shared" si="11"/>
      </c>
      <c r="X14" s="85">
        <f t="shared" si="12"/>
      </c>
      <c r="Y14" s="116">
        <f>IF(X14="","",MAX(Y$4:Y13)+1)</f>
      </c>
      <c r="Z14" s="83">
        <f t="shared" si="13"/>
      </c>
      <c r="AA14" s="84">
        <f t="shared" si="14"/>
      </c>
      <c r="AB14" s="133">
        <f>IF(AA14="","",MAX(AB$4:AB13)+1)</f>
      </c>
      <c r="AC14" s="106">
        <f>IF(ISNA(INDEX($K$5:$K$90,MATCH(ROWS($M$5:M14),$M$5:$M$90,0))),"",INDEX($K$5:$K$90,MATCH(ROWS($M$5:M14),$M$5:$M$90,0)))</f>
      </c>
      <c r="AD14" s="101">
        <f>IF(ISNA(INDEX($L$5:$L$90,MATCH(ROWS($M$5:M14),$M$5:$M$90,0))),"",INDEX($L$5:$L$90,MATCH(ROWS($M$5:M14),$M$5:$M$90,0)))</f>
      </c>
      <c r="AE14" s="87">
        <f>IF(ISNA(INDEX($N$5:$N$90,MATCH(ROWS($P$5:P14),$P$5:$P$90,0))),"",INDEX($N$5:$N$90,MATCH(ROWS($P$5:P14),$P$5:$P$90,0)))</f>
      </c>
      <c r="AF14" s="101">
        <f>IF(ISNA(INDEX($O$5:$O$90,MATCH(ROWS($P$5:P14),$P$5:$P$90,0))),"",INDEX($O$5:$O$90,MATCH(ROWS($P$5:P14),$P$5:$P$90,0)))</f>
      </c>
      <c r="AG14" s="106">
        <f>IF(ISNA(INDEX($Q$5:$Q$90,MATCH(ROWS($S$5:S14),$S$5:$S$90,0))),"",INDEX($Q$5:$Q$90,MATCH(ROWS($S$5:S14),$S$5:$S$90,0)))</f>
      </c>
      <c r="AH14" s="101">
        <f>IF(ISNA(INDEX($R$5:$R$90,MATCH(ROWS($S$5:S14),$S$5:$S$90,0))),"",INDEX($R$5:$R$90,MATCH(ROWS($S$5:S14),$S$5:$S$90,0)))</f>
      </c>
      <c r="AI14" s="87">
        <f>IF(ISNA(INDEX($T$5:$T$90,MATCH(ROWS($V$5:V14),$V$5:$V$90,0))),"",INDEX($T$5:$T$90,MATCH(ROWS($V$5:V14),$V$5:$V$90,0)))</f>
      </c>
      <c r="AJ14" s="104">
        <f>IF(ISNA(INDEX($U$5:$U$90,MATCH(ROWS($V$5:V14),$V$5:$V$90,0))),"",INDEX($U$5:$U$90,MATCH(ROWS($V$5:V14),$V$5:$V$90,0)))</f>
      </c>
      <c r="AK14" s="106">
        <f>IF(ISNA(INDEX($W$5:$W$90,MATCH(ROWS($Y$5:Y14),$Y$5:$Y$90,0))),"",INDEX($W$5:$W$90,MATCH(ROWS($Y$5:Y14),$Y$5:$Y$90,0)))</f>
      </c>
      <c r="AL14" s="101">
        <f>IF(ISNA(INDEX($X$5:$X$90,MATCH(ROWS($Y$5:Y14),$Y$5:$Y$90,0))),"",INDEX($X$5:$X$90,MATCH(ROWS($Y$5:Y14),$Y$5:$Y$90,0)))</f>
      </c>
      <c r="AM14" s="106">
        <f>IF(ISNA(INDEX($Z$5:$Z$90,MATCH(ROWS($AB$5:AB14),$AB$5:$AB$90,0))),"",INDEX($Z$5:$Z$90,MATCH(ROWS($AB$5:AB14),$AB$5:$AB$90,0)))</f>
      </c>
      <c r="AN14" s="86">
        <f>IF(ISNA(INDEX($AA$5:$AA$90,MATCH(ROWS($AB$5:AB14),$AB$5:$AB$90,0))),"",INDEX($AA$5:$AA$90,MATCH(ROWS($AB$5:AB14),$AB$5:$AB$90,0)))</f>
      </c>
    </row>
    <row r="15" spans="2:40" ht="15.75" customHeight="1" thickBot="1">
      <c r="B15" s="60">
        <v>11</v>
      </c>
      <c r="C15" s="71" t="str">
        <f t="shared" si="2"/>
        <v> </v>
      </c>
      <c r="D15" s="7" t="s">
        <v>69</v>
      </c>
      <c r="E15" s="7">
        <v>167277</v>
      </c>
      <c r="F15" s="7">
        <v>2191</v>
      </c>
      <c r="G15" s="7">
        <v>2</v>
      </c>
      <c r="H15" s="113">
        <f t="shared" si="0"/>
        <v>0.91</v>
      </c>
      <c r="I15" s="2">
        <v>0</v>
      </c>
      <c r="J15" s="68">
        <f t="shared" si="1"/>
        <v>0.9128251939753537</v>
      </c>
      <c r="K15" s="83">
        <f t="shared" si="3"/>
      </c>
      <c r="L15" s="84">
        <f t="shared" si="4"/>
      </c>
      <c r="M15" s="123">
        <f>IF(L15="","",MAX(M$4:M14)+1)</f>
      </c>
      <c r="N15" s="83">
        <f t="shared" si="5"/>
      </c>
      <c r="O15" s="84">
        <f t="shared" si="6"/>
      </c>
      <c r="P15" s="116">
        <f>IF(O15="","",MAX(P$4:P14)+1)</f>
      </c>
      <c r="Q15" s="83">
        <f t="shared" si="7"/>
      </c>
      <c r="R15" s="84">
        <f t="shared" si="8"/>
      </c>
      <c r="S15" s="116">
        <f>IF(R15="","",MAX(S$4:S14)+1)</f>
      </c>
      <c r="T15" s="83">
        <f t="shared" si="9"/>
      </c>
      <c r="U15" s="84">
        <f t="shared" si="10"/>
      </c>
      <c r="V15" s="116">
        <f>IF(U15="","",MAX(V$4:V14)+1)</f>
      </c>
      <c r="W15" s="83">
        <f t="shared" si="11"/>
      </c>
      <c r="X15" s="85">
        <f t="shared" si="12"/>
      </c>
      <c r="Y15" s="116">
        <f>IF(X15="","",MAX(Y$4:Y14)+1)</f>
      </c>
      <c r="Z15" s="83">
        <f t="shared" si="13"/>
      </c>
      <c r="AA15" s="84">
        <f t="shared" si="14"/>
      </c>
      <c r="AB15" s="133">
        <f>IF(AA15="","",MAX(AB$4:AB14)+1)</f>
      </c>
      <c r="AC15" s="106">
        <f>IF(ISNA(INDEX($K$5:$K$90,MATCH(ROWS($M$5:M15),$M$5:$M$90,0))),"",INDEX($K$5:$K$90,MATCH(ROWS($M$5:M15),$M$5:$M$90,0)))</f>
      </c>
      <c r="AD15" s="101">
        <f>IF(ISNA(INDEX($L$5:$L$90,MATCH(ROWS($M$5:M15),$M$5:$M$90,0))),"",INDEX($L$5:$L$90,MATCH(ROWS($M$5:M15),$M$5:$M$90,0)))</f>
      </c>
      <c r="AE15" s="87">
        <f>IF(ISNA(INDEX($N$5:$N$90,MATCH(ROWS($P$5:P15),$P$5:$P$90,0))),"",INDEX($N$5:$N$90,MATCH(ROWS($P$5:P15),$P$5:$P$90,0)))</f>
      </c>
      <c r="AF15" s="101">
        <f>IF(ISNA(INDEX($O$5:$O$90,MATCH(ROWS($P$5:P15),$P$5:$P$90,0))),"",INDEX($O$5:$O$90,MATCH(ROWS($P$5:P15),$P$5:$P$90,0)))</f>
      </c>
      <c r="AG15" s="106">
        <f>IF(ISNA(INDEX($Q$5:$Q$90,MATCH(ROWS($S$5:S15),$S$5:$S$90,0))),"",INDEX($Q$5:$Q$90,MATCH(ROWS($S$5:S15),$S$5:$S$90,0)))</f>
      </c>
      <c r="AH15" s="101">
        <f>IF(ISNA(INDEX($R$5:$R$90,MATCH(ROWS($S$5:S15),$S$5:$S$90,0))),"",INDEX($R$5:$R$90,MATCH(ROWS($S$5:S15),$S$5:$S$90,0)))</f>
      </c>
      <c r="AI15" s="87">
        <f>IF(ISNA(INDEX($T$5:$T$90,MATCH(ROWS($V$5:V15),$V$5:$V$90,0))),"",INDEX($T$5:$T$90,MATCH(ROWS($V$5:V15),$V$5:$V$90,0)))</f>
      </c>
      <c r="AJ15" s="104">
        <f>IF(ISNA(INDEX($U$5:$U$90,MATCH(ROWS($V$5:V15),$V$5:$V$90,0))),"",INDEX($U$5:$U$90,MATCH(ROWS($V$5:V15),$V$5:$V$90,0)))</f>
      </c>
      <c r="AK15" s="106">
        <f>IF(ISNA(INDEX($W$5:$W$90,MATCH(ROWS($Y$5:Y15),$Y$5:$Y$90,0))),"",INDEX($W$5:$W$90,MATCH(ROWS($Y$5:Y15),$Y$5:$Y$90,0)))</f>
      </c>
      <c r="AL15" s="101">
        <f>IF(ISNA(INDEX($X$5:$X$90,MATCH(ROWS($Y$5:Y15),$Y$5:$Y$90,0))),"",INDEX($X$5:$X$90,MATCH(ROWS($Y$5:Y15),$Y$5:$Y$90,0)))</f>
      </c>
      <c r="AM15" s="106">
        <f>IF(ISNA(INDEX($Z$5:$Z$90,MATCH(ROWS($AB$5:AB15),$AB$5:$AB$90,0))),"",INDEX($Z$5:$Z$90,MATCH(ROWS($AB$5:AB15),$AB$5:$AB$90,0)))</f>
      </c>
      <c r="AN15" s="86">
        <f>IF(ISNA(INDEX($AA$5:$AA$90,MATCH(ROWS($AB$5:AB15),$AB$5:$AB$90,0))),"",INDEX($AA$5:$AA$90,MATCH(ROWS($AB$5:AB15),$AB$5:$AB$90,0)))</f>
      </c>
    </row>
    <row r="16" spans="2:40" ht="15.75" customHeight="1" thickBot="1">
      <c r="B16" s="61">
        <v>12</v>
      </c>
      <c r="C16" s="71" t="str">
        <f t="shared" si="2"/>
        <v> </v>
      </c>
      <c r="D16" s="7" t="s">
        <v>94</v>
      </c>
      <c r="E16" s="7">
        <v>164936</v>
      </c>
      <c r="F16" s="7">
        <v>4304</v>
      </c>
      <c r="G16" s="7">
        <v>3</v>
      </c>
      <c r="H16" s="113">
        <f t="shared" si="0"/>
        <v>0.7</v>
      </c>
      <c r="I16" s="2"/>
      <c r="J16" s="68">
        <f t="shared" si="1"/>
        <v>0.6970260223048327</v>
      </c>
      <c r="K16" s="83">
        <f t="shared" si="3"/>
      </c>
      <c r="L16" s="84">
        <f t="shared" si="4"/>
      </c>
      <c r="M16" s="123">
        <f>IF(L16="","",MAX(M$4:M15)+1)</f>
      </c>
      <c r="N16" s="83">
        <f t="shared" si="5"/>
      </c>
      <c r="O16" s="84">
        <f t="shared" si="6"/>
      </c>
      <c r="P16" s="116">
        <f>IF(O16="","",MAX(P$4:P15)+1)</f>
      </c>
      <c r="Q16" s="83">
        <f t="shared" si="7"/>
      </c>
      <c r="R16" s="84">
        <f t="shared" si="8"/>
      </c>
      <c r="S16" s="116">
        <f>IF(R16="","",MAX(S$4:S15)+1)</f>
      </c>
      <c r="T16" s="83">
        <f t="shared" si="9"/>
      </c>
      <c r="U16" s="84">
        <f t="shared" si="10"/>
      </c>
      <c r="V16" s="116">
        <f>IF(U16="","",MAX(V$4:V15)+1)</f>
      </c>
      <c r="W16" s="83">
        <f t="shared" si="11"/>
      </c>
      <c r="X16" s="85">
        <f t="shared" si="12"/>
      </c>
      <c r="Y16" s="116">
        <f>IF(X16="","",MAX(Y$4:Y15)+1)</f>
      </c>
      <c r="Z16" s="83">
        <f t="shared" si="13"/>
      </c>
      <c r="AA16" s="84">
        <f t="shared" si="14"/>
      </c>
      <c r="AB16" s="133">
        <f>IF(AA16="","",MAX(AB$4:AB15)+1)</f>
      </c>
      <c r="AC16" s="106">
        <f>IF(ISNA(INDEX($K$5:$K$90,MATCH(ROWS($M$5:M16),$M$5:$M$90,0))),"",INDEX($K$5:$K$90,MATCH(ROWS($M$5:M16),$M$5:$M$90,0)))</f>
      </c>
      <c r="AD16" s="101">
        <f>IF(ISNA(INDEX($L$5:$L$90,MATCH(ROWS($M$5:M16),$M$5:$M$90,0))),"",INDEX($L$5:$L$90,MATCH(ROWS($M$5:M16),$M$5:$M$90,0)))</f>
      </c>
      <c r="AE16" s="87">
        <f>IF(ISNA(INDEX($N$5:$N$90,MATCH(ROWS($P$5:P16),$P$5:$P$90,0))),"",INDEX($N$5:$N$90,MATCH(ROWS($P$5:P16),$P$5:$P$90,0)))</f>
      </c>
      <c r="AF16" s="101">
        <f>IF(ISNA(INDEX($O$5:$O$90,MATCH(ROWS($P$5:P16),$P$5:$P$90,0))),"",INDEX($O$5:$O$90,MATCH(ROWS($P$5:P16),$P$5:$P$90,0)))</f>
      </c>
      <c r="AG16" s="106">
        <f>IF(ISNA(INDEX($Q$5:$Q$90,MATCH(ROWS($S$5:S16),$S$5:$S$90,0))),"",INDEX($Q$5:$Q$90,MATCH(ROWS($S$5:S16),$S$5:$S$90,0)))</f>
      </c>
      <c r="AH16" s="101">
        <f>IF(ISNA(INDEX($R$5:$R$90,MATCH(ROWS($S$5:S16),$S$5:$S$90,0))),"",INDEX($R$5:$R$90,MATCH(ROWS($S$5:S16),$S$5:$S$90,0)))</f>
      </c>
      <c r="AI16" s="87">
        <f>IF(ISNA(INDEX($T$5:$T$90,MATCH(ROWS($V$5:V16),$V$5:$V$90,0))),"",INDEX($T$5:$T$90,MATCH(ROWS($V$5:V16),$V$5:$V$90,0)))</f>
      </c>
      <c r="AJ16" s="104">
        <f>IF(ISNA(INDEX($U$5:$U$90,MATCH(ROWS($V$5:V16),$V$5:$V$90,0))),"",INDEX($U$5:$U$90,MATCH(ROWS($V$5:V16),$V$5:$V$90,0)))</f>
      </c>
      <c r="AK16" s="106">
        <f>IF(ISNA(INDEX($W$5:$W$90,MATCH(ROWS($Y$5:Y16),$Y$5:$Y$90,0))),"",INDEX($W$5:$W$90,MATCH(ROWS($Y$5:Y16),$Y$5:$Y$90,0)))</f>
      </c>
      <c r="AL16" s="101">
        <f>IF(ISNA(INDEX($X$5:$X$90,MATCH(ROWS($Y$5:Y16),$Y$5:$Y$90,0))),"",INDEX($X$5:$X$90,MATCH(ROWS($Y$5:Y16),$Y$5:$Y$90,0)))</f>
      </c>
      <c r="AM16" s="106">
        <f>IF(ISNA(INDEX($Z$5:$Z$90,MATCH(ROWS($AB$5:AB16),$AB$5:$AB$90,0))),"",INDEX($Z$5:$Z$90,MATCH(ROWS($AB$5:AB16),$AB$5:$AB$90,0)))</f>
      </c>
      <c r="AN16" s="86">
        <f>IF(ISNA(INDEX($AA$5:$AA$90,MATCH(ROWS($AB$5:AB16),$AB$5:$AB$90,0))),"",INDEX($AA$5:$AA$90,MATCH(ROWS($AB$5:AB16),$AB$5:$AB$90,0)))</f>
      </c>
    </row>
    <row r="17" spans="2:40" ht="15.75" customHeight="1" thickBot="1">
      <c r="B17" s="60">
        <v>13</v>
      </c>
      <c r="C17" s="71" t="str">
        <f t="shared" si="2"/>
        <v> </v>
      </c>
      <c r="D17" s="7" t="s">
        <v>77</v>
      </c>
      <c r="E17" s="7">
        <v>163618</v>
      </c>
      <c r="F17" s="7">
        <v>4680</v>
      </c>
      <c r="G17" s="7">
        <v>3</v>
      </c>
      <c r="H17" s="113">
        <f t="shared" si="0"/>
        <v>0.64</v>
      </c>
      <c r="I17" s="2"/>
      <c r="J17" s="68">
        <f t="shared" si="1"/>
        <v>0.6410256410256411</v>
      </c>
      <c r="K17" s="83">
        <f t="shared" si="3"/>
      </c>
      <c r="L17" s="84">
        <f t="shared" si="4"/>
      </c>
      <c r="M17" s="123">
        <f>IF(L17="","",MAX(M$4:M16)+1)</f>
      </c>
      <c r="N17" s="83">
        <f t="shared" si="5"/>
      </c>
      <c r="O17" s="84">
        <f t="shared" si="6"/>
      </c>
      <c r="P17" s="116">
        <f>IF(O17="","",MAX(P$4:P16)+1)</f>
      </c>
      <c r="Q17" s="83">
        <f t="shared" si="7"/>
      </c>
      <c r="R17" s="84">
        <f t="shared" si="8"/>
      </c>
      <c r="S17" s="116">
        <f>IF(R17="","",MAX(S$4:S16)+1)</f>
      </c>
      <c r="T17" s="83">
        <f t="shared" si="9"/>
      </c>
      <c r="U17" s="84">
        <f t="shared" si="10"/>
      </c>
      <c r="V17" s="116">
        <f>IF(U17="","",MAX(V$4:V16)+1)</f>
      </c>
      <c r="W17" s="83">
        <f t="shared" si="11"/>
      </c>
      <c r="X17" s="85">
        <f t="shared" si="12"/>
      </c>
      <c r="Y17" s="116">
        <f>IF(X17="","",MAX(Y$4:Y16)+1)</f>
      </c>
      <c r="Z17" s="83">
        <f t="shared" si="13"/>
      </c>
      <c r="AA17" s="84">
        <f t="shared" si="14"/>
      </c>
      <c r="AB17" s="133">
        <f>IF(AA17="","",MAX(AB$4:AB16)+1)</f>
      </c>
      <c r="AC17" s="106">
        <f>IF(ISNA(INDEX($K$5:$K$90,MATCH(ROWS($M$5:M17),$M$5:$M$90,0))),"",INDEX($K$5:$K$90,MATCH(ROWS($M$5:M17),$M$5:$M$90,0)))</f>
      </c>
      <c r="AD17" s="101">
        <f>IF(ISNA(INDEX($L$5:$L$90,MATCH(ROWS($M$5:M17),$M$5:$M$90,0))),"",INDEX($L$5:$L$90,MATCH(ROWS($M$5:M17),$M$5:$M$90,0)))</f>
      </c>
      <c r="AE17" s="87">
        <f>IF(ISNA(INDEX($N$5:$N$90,MATCH(ROWS($P$5:P17),$P$5:$P$90,0))),"",INDEX($N$5:$N$90,MATCH(ROWS($P$5:P17),$P$5:$P$90,0)))</f>
      </c>
      <c r="AF17" s="101">
        <f>IF(ISNA(INDEX($O$5:$O$90,MATCH(ROWS($P$5:P17),$P$5:$P$90,0))),"",INDEX($O$5:$O$90,MATCH(ROWS($P$5:P17),$P$5:$P$90,0)))</f>
      </c>
      <c r="AG17" s="106">
        <f>IF(ISNA(INDEX($Q$5:$Q$90,MATCH(ROWS($S$5:S17),$S$5:$S$90,0))),"",INDEX($Q$5:$Q$90,MATCH(ROWS($S$5:S17),$S$5:$S$90,0)))</f>
      </c>
      <c r="AH17" s="101">
        <f>IF(ISNA(INDEX($R$5:$R$90,MATCH(ROWS($S$5:S17),$S$5:$S$90,0))),"",INDEX($R$5:$R$90,MATCH(ROWS($S$5:S17),$S$5:$S$90,0)))</f>
      </c>
      <c r="AI17" s="87">
        <f>IF(ISNA(INDEX($T$5:$T$90,MATCH(ROWS($V$5:V17),$V$5:$V$90,0))),"",INDEX($T$5:$T$90,MATCH(ROWS($V$5:V17),$V$5:$V$90,0)))</f>
      </c>
      <c r="AJ17" s="104">
        <f>IF(ISNA(INDEX($U$5:$U$90,MATCH(ROWS($V$5:V17),$V$5:$V$90,0))),"",INDEX($U$5:$U$90,MATCH(ROWS($V$5:V17),$V$5:$V$90,0)))</f>
      </c>
      <c r="AK17" s="106">
        <f>IF(ISNA(INDEX($W$5:$W$90,MATCH(ROWS($Y$5:Y17),$Y$5:$Y$90,0))),"",INDEX($W$5:$W$90,MATCH(ROWS($Y$5:Y17),$Y$5:$Y$90,0)))</f>
      </c>
      <c r="AL17" s="101">
        <f>IF(ISNA(INDEX($X$5:$X$90,MATCH(ROWS($Y$5:Y17),$Y$5:$Y$90,0))),"",INDEX($X$5:$X$90,MATCH(ROWS($Y$5:Y17),$Y$5:$Y$90,0)))</f>
      </c>
      <c r="AM17" s="106">
        <f>IF(ISNA(INDEX($Z$5:$Z$90,MATCH(ROWS($AB$5:AB17),$AB$5:$AB$90,0))),"",INDEX($Z$5:$Z$90,MATCH(ROWS($AB$5:AB17),$AB$5:$AB$90,0)))</f>
      </c>
      <c r="AN17" s="86">
        <f>IF(ISNA(INDEX($AA$5:$AA$90,MATCH(ROWS($AB$5:AB17),$AB$5:$AB$90,0))),"",INDEX($AA$5:$AA$90,MATCH(ROWS($AB$5:AB17),$AB$5:$AB$90,0)))</f>
      </c>
    </row>
    <row r="18" spans="2:40" ht="15.75" customHeight="1" thickBot="1">
      <c r="B18" s="61">
        <v>14</v>
      </c>
      <c r="C18" s="71" t="str">
        <f t="shared" si="2"/>
        <v> </v>
      </c>
      <c r="D18" s="7" t="s">
        <v>70</v>
      </c>
      <c r="E18" s="7">
        <v>163208</v>
      </c>
      <c r="F18" s="7">
        <v>1666</v>
      </c>
      <c r="G18" s="7">
        <v>1</v>
      </c>
      <c r="H18" s="113">
        <f t="shared" si="0"/>
        <v>0.6</v>
      </c>
      <c r="I18" s="2"/>
      <c r="J18" s="68">
        <f t="shared" si="1"/>
        <v>0.6002400960384153</v>
      </c>
      <c r="K18" s="83">
        <f t="shared" si="3"/>
      </c>
      <c r="L18" s="84">
        <f t="shared" si="4"/>
      </c>
      <c r="M18" s="123">
        <f>IF(L18="","",MAX(M$4:M17)+1)</f>
      </c>
      <c r="N18" s="83">
        <f t="shared" si="5"/>
      </c>
      <c r="O18" s="84">
        <f t="shared" si="6"/>
      </c>
      <c r="P18" s="116">
        <f>IF(O18="","",MAX(P$4:P17)+1)</f>
      </c>
      <c r="Q18" s="83">
        <f t="shared" si="7"/>
      </c>
      <c r="R18" s="84">
        <f t="shared" si="8"/>
      </c>
      <c r="S18" s="116">
        <f>IF(R18="","",MAX(S$4:S17)+1)</f>
      </c>
      <c r="T18" s="83">
        <f t="shared" si="9"/>
      </c>
      <c r="U18" s="84">
        <f t="shared" si="10"/>
      </c>
      <c r="V18" s="116">
        <f>IF(U18="","",MAX(V$4:V17)+1)</f>
      </c>
      <c r="W18" s="83">
        <f t="shared" si="11"/>
      </c>
      <c r="X18" s="85">
        <f t="shared" si="12"/>
      </c>
      <c r="Y18" s="116">
        <f>IF(X18="","",MAX(Y$4:Y17)+1)</f>
      </c>
      <c r="Z18" s="83">
        <f t="shared" si="13"/>
      </c>
      <c r="AA18" s="84">
        <f t="shared" si="14"/>
      </c>
      <c r="AB18" s="133">
        <f>IF(AA18="","",MAX(AB$4:AB17)+1)</f>
      </c>
      <c r="AC18" s="106">
        <f>IF(ISNA(INDEX($K$5:$K$90,MATCH(ROWS($M$5:M18),$M$5:$M$90,0))),"",INDEX($K$5:$K$90,MATCH(ROWS($M$5:M18),$M$5:$M$90,0)))</f>
      </c>
      <c r="AD18" s="101">
        <f>IF(ISNA(INDEX($L$5:$L$90,MATCH(ROWS($M$5:M18),$M$5:$M$90,0))),"",INDEX($L$5:$L$90,MATCH(ROWS($M$5:M18),$M$5:$M$90,0)))</f>
      </c>
      <c r="AE18" s="87">
        <f>IF(ISNA(INDEX($N$5:$N$90,MATCH(ROWS($P$5:P18),$P$5:$P$90,0))),"",INDEX($N$5:$N$90,MATCH(ROWS($P$5:P18),$P$5:$P$90,0)))</f>
      </c>
      <c r="AF18" s="101">
        <f>IF(ISNA(INDEX($O$5:$O$90,MATCH(ROWS($P$5:P18),$P$5:$P$90,0))),"",INDEX($O$5:$O$90,MATCH(ROWS($P$5:P18),$P$5:$P$90,0)))</f>
      </c>
      <c r="AG18" s="106">
        <f>IF(ISNA(INDEX($Q$5:$Q$90,MATCH(ROWS($S$5:S18),$S$5:$S$90,0))),"",INDEX($Q$5:$Q$90,MATCH(ROWS($S$5:S18),$S$5:$S$90,0)))</f>
      </c>
      <c r="AH18" s="101">
        <f>IF(ISNA(INDEX($R$5:$R$90,MATCH(ROWS($S$5:S18),$S$5:$S$90,0))),"",INDEX($R$5:$R$90,MATCH(ROWS($S$5:S18),$S$5:$S$90,0)))</f>
      </c>
      <c r="AI18" s="87">
        <f>IF(ISNA(INDEX($T$5:$T$90,MATCH(ROWS($V$5:V18),$V$5:$V$90,0))),"",INDEX($T$5:$T$90,MATCH(ROWS($V$5:V18),$V$5:$V$90,0)))</f>
      </c>
      <c r="AJ18" s="104">
        <f>IF(ISNA(INDEX($U$5:$U$90,MATCH(ROWS($V$5:V18),$V$5:$V$90,0))),"",INDEX($U$5:$U$90,MATCH(ROWS($V$5:V18),$V$5:$V$90,0)))</f>
      </c>
      <c r="AK18" s="106">
        <f>IF(ISNA(INDEX($W$5:$W$90,MATCH(ROWS($Y$5:Y18),$Y$5:$Y$90,0))),"",INDEX($W$5:$W$90,MATCH(ROWS($Y$5:Y18),$Y$5:$Y$90,0)))</f>
      </c>
      <c r="AL18" s="101">
        <f>IF(ISNA(INDEX($X$5:$X$90,MATCH(ROWS($Y$5:Y18),$Y$5:$Y$90,0))),"",INDEX($X$5:$X$90,MATCH(ROWS($Y$5:Y18),$Y$5:$Y$90,0)))</f>
      </c>
      <c r="AM18" s="106">
        <f>IF(ISNA(INDEX($Z$5:$Z$90,MATCH(ROWS($AB$5:AB18),$AB$5:$AB$90,0))),"",INDEX($Z$5:$Z$90,MATCH(ROWS($AB$5:AB18),$AB$5:$AB$90,0)))</f>
      </c>
      <c r="AN18" s="86">
        <f>IF(ISNA(INDEX($AA$5:$AA$90,MATCH(ROWS($AB$5:AB18),$AB$5:$AB$90,0))),"",INDEX($AA$5:$AA$90,MATCH(ROWS($AB$5:AB18),$AB$5:$AB$90,0)))</f>
      </c>
    </row>
    <row r="19" spans="2:40" ht="15.75" customHeight="1" thickBot="1">
      <c r="B19" s="60">
        <v>15</v>
      </c>
      <c r="C19" s="71" t="str">
        <f t="shared" si="2"/>
        <v> </v>
      </c>
      <c r="D19" s="7" t="s">
        <v>75</v>
      </c>
      <c r="E19" s="7">
        <v>167286</v>
      </c>
      <c r="F19" s="7">
        <v>1683</v>
      </c>
      <c r="G19" s="7">
        <v>1</v>
      </c>
      <c r="H19" s="113">
        <f t="shared" si="0"/>
        <v>0.59</v>
      </c>
      <c r="I19" s="2"/>
      <c r="J19" s="68">
        <f t="shared" si="1"/>
        <v>0.5941770647653001</v>
      </c>
      <c r="K19" s="83">
        <f t="shared" si="3"/>
      </c>
      <c r="L19" s="84">
        <f t="shared" si="4"/>
      </c>
      <c r="M19" s="123">
        <f>IF(L19="","",MAX(M$4:M18)+1)</f>
      </c>
      <c r="N19" s="83">
        <f t="shared" si="5"/>
      </c>
      <c r="O19" s="84">
        <f t="shared" si="6"/>
      </c>
      <c r="P19" s="116">
        <f>IF(O19="","",MAX(P$4:P18)+1)</f>
      </c>
      <c r="Q19" s="83">
        <f t="shared" si="7"/>
      </c>
      <c r="R19" s="84">
        <f t="shared" si="8"/>
      </c>
      <c r="S19" s="116">
        <f>IF(R19="","",MAX(S$4:S18)+1)</f>
      </c>
      <c r="T19" s="83">
        <f t="shared" si="9"/>
      </c>
      <c r="U19" s="84">
        <f t="shared" si="10"/>
      </c>
      <c r="V19" s="116">
        <f>IF(U19="","",MAX(V$4:V18)+1)</f>
      </c>
      <c r="W19" s="83">
        <f t="shared" si="11"/>
      </c>
      <c r="X19" s="85">
        <f t="shared" si="12"/>
      </c>
      <c r="Y19" s="116">
        <f>IF(X19="","",MAX(Y$4:Y18)+1)</f>
      </c>
      <c r="Z19" s="83">
        <f t="shared" si="13"/>
      </c>
      <c r="AA19" s="84">
        <f t="shared" si="14"/>
      </c>
      <c r="AB19" s="133">
        <f>IF(AA19="","",MAX(AB$4:AB18)+1)</f>
      </c>
      <c r="AC19" s="106">
        <f>IF(ISNA(INDEX($K$5:$K$90,MATCH(ROWS($M$5:M19),$M$5:$M$90,0))),"",INDEX($K$5:$K$90,MATCH(ROWS($M$5:M19),$M$5:$M$90,0)))</f>
      </c>
      <c r="AD19" s="101">
        <f>IF(ISNA(INDEX($L$5:$L$90,MATCH(ROWS($M$5:M19),$M$5:$M$90,0))),"",INDEX($L$5:$L$90,MATCH(ROWS($M$5:M19),$M$5:$M$90,0)))</f>
      </c>
      <c r="AE19" s="87">
        <f>IF(ISNA(INDEX($N$5:$N$90,MATCH(ROWS($P$5:P19),$P$5:$P$90,0))),"",INDEX($N$5:$N$90,MATCH(ROWS($P$5:P19),$P$5:$P$90,0)))</f>
      </c>
      <c r="AF19" s="101">
        <f>IF(ISNA(INDEX($O$5:$O$90,MATCH(ROWS($P$5:P19),$P$5:$P$90,0))),"",INDEX($O$5:$O$90,MATCH(ROWS($P$5:P19),$P$5:$P$90,0)))</f>
      </c>
      <c r="AG19" s="106">
        <f>IF(ISNA(INDEX($Q$5:$Q$90,MATCH(ROWS($S$5:S19),$S$5:$S$90,0))),"",INDEX($Q$5:$Q$90,MATCH(ROWS($S$5:S19),$S$5:$S$90,0)))</f>
      </c>
      <c r="AH19" s="101">
        <f>IF(ISNA(INDEX($R$5:$R$90,MATCH(ROWS($S$5:S19),$S$5:$S$90,0))),"",INDEX($R$5:$R$90,MATCH(ROWS($S$5:S19),$S$5:$S$90,0)))</f>
      </c>
      <c r="AI19" s="87">
        <f>IF(ISNA(INDEX($T$5:$T$90,MATCH(ROWS($V$5:V19),$V$5:$V$90,0))),"",INDEX($T$5:$T$90,MATCH(ROWS($V$5:V19),$V$5:$V$90,0)))</f>
      </c>
      <c r="AJ19" s="104">
        <f>IF(ISNA(INDEX($U$5:$U$90,MATCH(ROWS($V$5:V19),$V$5:$V$90,0))),"",INDEX($U$5:$U$90,MATCH(ROWS($V$5:V19),$V$5:$V$90,0)))</f>
      </c>
      <c r="AK19" s="106">
        <f>IF(ISNA(INDEX($W$5:$W$90,MATCH(ROWS($Y$5:Y19),$Y$5:$Y$90,0))),"",INDEX($W$5:$W$90,MATCH(ROWS($Y$5:Y19),$Y$5:$Y$90,0)))</f>
      </c>
      <c r="AL19" s="101">
        <f>IF(ISNA(INDEX($X$5:$X$90,MATCH(ROWS($Y$5:Y19),$Y$5:$Y$90,0))),"",INDEX($X$5:$X$90,MATCH(ROWS($Y$5:Y19),$Y$5:$Y$90,0)))</f>
      </c>
      <c r="AM19" s="106">
        <f>IF(ISNA(INDEX($Z$5:$Z$90,MATCH(ROWS($AB$5:AB19),$AB$5:$AB$90,0))),"",INDEX($Z$5:$Z$90,MATCH(ROWS($AB$5:AB19),$AB$5:$AB$90,0)))</f>
      </c>
      <c r="AN19" s="86">
        <f>IF(ISNA(INDEX($AA$5:$AA$90,MATCH(ROWS($AB$5:AB19),$AB$5:$AB$90,0))),"",INDEX($AA$5:$AA$90,MATCH(ROWS($AB$5:AB19),$AB$5:$AB$90,0)))</f>
      </c>
    </row>
    <row r="20" spans="2:40" ht="15.75" customHeight="1" thickBot="1">
      <c r="B20" s="61">
        <v>16</v>
      </c>
      <c r="C20" s="71" t="str">
        <f t="shared" si="2"/>
        <v> </v>
      </c>
      <c r="D20" s="7" t="s">
        <v>114</v>
      </c>
      <c r="E20" s="7">
        <v>166182</v>
      </c>
      <c r="F20" s="7">
        <v>1821</v>
      </c>
      <c r="G20" s="7">
        <v>1</v>
      </c>
      <c r="H20" s="113">
        <f t="shared" si="0"/>
        <v>0.55</v>
      </c>
      <c r="I20" s="2"/>
      <c r="J20" s="68">
        <f t="shared" si="1"/>
        <v>0.5491488193300385</v>
      </c>
      <c r="K20" s="83">
        <f t="shared" si="3"/>
      </c>
      <c r="L20" s="84">
        <f t="shared" si="4"/>
      </c>
      <c r="M20" s="123">
        <f>IF(L20="","",MAX(M$4:M19)+1)</f>
      </c>
      <c r="N20" s="83">
        <f t="shared" si="5"/>
      </c>
      <c r="O20" s="84">
        <f t="shared" si="6"/>
      </c>
      <c r="P20" s="116">
        <f>IF(O20="","",MAX(P$4:P19)+1)</f>
      </c>
      <c r="Q20" s="83">
        <f t="shared" si="7"/>
      </c>
      <c r="R20" s="84">
        <f t="shared" si="8"/>
      </c>
      <c r="S20" s="116">
        <f>IF(R20="","",MAX(S$4:S19)+1)</f>
      </c>
      <c r="T20" s="83">
        <f t="shared" si="9"/>
      </c>
      <c r="U20" s="84">
        <f t="shared" si="10"/>
      </c>
      <c r="V20" s="116">
        <f>IF(U20="","",MAX(V$4:V19)+1)</f>
      </c>
      <c r="W20" s="83">
        <f t="shared" si="11"/>
      </c>
      <c r="X20" s="85">
        <f t="shared" si="12"/>
      </c>
      <c r="Y20" s="116">
        <f>IF(X20="","",MAX(Y$4:Y19)+1)</f>
      </c>
      <c r="Z20" s="83">
        <f t="shared" si="13"/>
      </c>
      <c r="AA20" s="84">
        <f t="shared" si="14"/>
      </c>
      <c r="AB20" s="133">
        <f>IF(AA20="","",MAX(AB$4:AB19)+1)</f>
      </c>
      <c r="AC20" s="106">
        <f>IF(ISNA(INDEX($K$5:$K$90,MATCH(ROWS($M$5:M20),$M$5:$M$90,0))),"",INDEX($K$5:$K$90,MATCH(ROWS($M$5:M20),$M$5:$M$90,0)))</f>
      </c>
      <c r="AD20" s="101">
        <f>IF(ISNA(INDEX($L$5:$L$90,MATCH(ROWS($M$5:M20),$M$5:$M$90,0))),"",INDEX($L$5:$L$90,MATCH(ROWS($M$5:M20),$M$5:$M$90,0)))</f>
      </c>
      <c r="AE20" s="87">
        <f>IF(ISNA(INDEX($N$5:$N$90,MATCH(ROWS($P$5:P20),$P$5:$P$90,0))),"",INDEX($N$5:$N$90,MATCH(ROWS($P$5:P20),$P$5:$P$90,0)))</f>
      </c>
      <c r="AF20" s="101">
        <f>IF(ISNA(INDEX($O$5:$O$90,MATCH(ROWS($P$5:P20),$P$5:$P$90,0))),"",INDEX($O$5:$O$90,MATCH(ROWS($P$5:P20),$P$5:$P$90,0)))</f>
      </c>
      <c r="AG20" s="106">
        <f>IF(ISNA(INDEX($Q$5:$Q$90,MATCH(ROWS($S$5:S20),$S$5:$S$90,0))),"",INDEX($Q$5:$Q$90,MATCH(ROWS($S$5:S20),$S$5:$S$90,0)))</f>
      </c>
      <c r="AH20" s="101">
        <f>IF(ISNA(INDEX($R$5:$R$90,MATCH(ROWS($S$5:S20),$S$5:$S$90,0))),"",INDEX($R$5:$R$90,MATCH(ROWS($S$5:S20),$S$5:$S$90,0)))</f>
      </c>
      <c r="AI20" s="87">
        <f>IF(ISNA(INDEX($T$5:$T$90,MATCH(ROWS($V$5:V20),$V$5:$V$90,0))),"",INDEX($T$5:$T$90,MATCH(ROWS($V$5:V20),$V$5:$V$90,0)))</f>
      </c>
      <c r="AJ20" s="104">
        <f>IF(ISNA(INDEX($U$5:$U$90,MATCH(ROWS($V$5:V20),$V$5:$V$90,0))),"",INDEX($U$5:$U$90,MATCH(ROWS($V$5:V20),$V$5:$V$90,0)))</f>
      </c>
      <c r="AK20" s="106">
        <f>IF(ISNA(INDEX($W$5:$W$90,MATCH(ROWS($Y$5:Y20),$Y$5:$Y$90,0))),"",INDEX($W$5:$W$90,MATCH(ROWS($Y$5:Y20),$Y$5:$Y$90,0)))</f>
      </c>
      <c r="AL20" s="101">
        <f>IF(ISNA(INDEX($X$5:$X$90,MATCH(ROWS($Y$5:Y20),$Y$5:$Y$90,0))),"",INDEX($X$5:$X$90,MATCH(ROWS($Y$5:Y20),$Y$5:$Y$90,0)))</f>
      </c>
      <c r="AM20" s="106">
        <f>IF(ISNA(INDEX($Z$5:$Z$90,MATCH(ROWS($AB$5:AB20),$AB$5:$AB$90,0))),"",INDEX($Z$5:$Z$90,MATCH(ROWS($AB$5:AB20),$AB$5:$AB$90,0)))</f>
      </c>
      <c r="AN20" s="86">
        <f>IF(ISNA(INDEX($AA$5:$AA$90,MATCH(ROWS($AB$5:AB20),$AB$5:$AB$90,0))),"",INDEX($AA$5:$AA$90,MATCH(ROWS($AB$5:AB20),$AB$5:$AB$90,0)))</f>
      </c>
    </row>
    <row r="21" spans="2:40" ht="15.75" customHeight="1" thickBot="1">
      <c r="B21" s="60">
        <v>17</v>
      </c>
      <c r="C21" s="71" t="str">
        <f t="shared" si="2"/>
        <v> </v>
      </c>
      <c r="D21" s="7" t="s">
        <v>71</v>
      </c>
      <c r="E21" s="7">
        <v>163253</v>
      </c>
      <c r="F21" s="7">
        <v>1963</v>
      </c>
      <c r="G21" s="7">
        <v>1</v>
      </c>
      <c r="H21" s="113">
        <f t="shared" si="0"/>
        <v>0.51</v>
      </c>
      <c r="I21" s="2"/>
      <c r="J21" s="68">
        <f t="shared" si="1"/>
        <v>0.5094243504839532</v>
      </c>
      <c r="K21" s="83">
        <f t="shared" si="3"/>
      </c>
      <c r="L21" s="84">
        <f t="shared" si="4"/>
      </c>
      <c r="M21" s="123">
        <f>IF(L21="","",MAX(M$4:M20)+1)</f>
      </c>
      <c r="N21" s="83">
        <f t="shared" si="5"/>
      </c>
      <c r="O21" s="84">
        <f t="shared" si="6"/>
      </c>
      <c r="P21" s="116">
        <f>IF(O21="","",MAX(P$4:P20)+1)</f>
      </c>
      <c r="Q21" s="83">
        <f t="shared" si="7"/>
      </c>
      <c r="R21" s="84">
        <f t="shared" si="8"/>
      </c>
      <c r="S21" s="116">
        <f>IF(R21="","",MAX(S$4:S20)+1)</f>
      </c>
      <c r="T21" s="83">
        <f t="shared" si="9"/>
      </c>
      <c r="U21" s="84">
        <f t="shared" si="10"/>
      </c>
      <c r="V21" s="116">
        <f>IF(U21="","",MAX(V$4:V20)+1)</f>
      </c>
      <c r="W21" s="83">
        <f t="shared" si="11"/>
      </c>
      <c r="X21" s="85">
        <f t="shared" si="12"/>
      </c>
      <c r="Y21" s="116">
        <f>IF(X21="","",MAX(Y$4:Y20)+1)</f>
      </c>
      <c r="Z21" s="83">
        <f t="shared" si="13"/>
      </c>
      <c r="AA21" s="84">
        <f t="shared" si="14"/>
      </c>
      <c r="AB21" s="133">
        <f>IF(AA21="","",MAX(AB$4:AB20)+1)</f>
      </c>
      <c r="AC21" s="106">
        <f>IF(ISNA(INDEX($K$5:$K$90,MATCH(ROWS($M$5:M21),$M$5:$M$90,0))),"",INDEX($K$5:$K$90,MATCH(ROWS($M$5:M21),$M$5:$M$90,0)))</f>
      </c>
      <c r="AD21" s="101">
        <f>IF(ISNA(INDEX($L$5:$L$90,MATCH(ROWS($M$5:M21),$M$5:$M$90,0))),"",INDEX($L$5:$L$90,MATCH(ROWS($M$5:M21),$M$5:$M$90,0)))</f>
      </c>
      <c r="AE21" s="87">
        <f>IF(ISNA(INDEX($N$5:$N$90,MATCH(ROWS($P$5:P21),$P$5:$P$90,0))),"",INDEX($N$5:$N$90,MATCH(ROWS($P$5:P21),$P$5:$P$90,0)))</f>
      </c>
      <c r="AF21" s="101">
        <f>IF(ISNA(INDEX($O$5:$O$90,MATCH(ROWS($P$5:P21),$P$5:$P$90,0))),"",INDEX($O$5:$O$90,MATCH(ROWS($P$5:P21),$P$5:$P$90,0)))</f>
      </c>
      <c r="AG21" s="106">
        <f>IF(ISNA(INDEX($Q$5:$Q$90,MATCH(ROWS($S$5:S21),$S$5:$S$90,0))),"",INDEX($Q$5:$Q$90,MATCH(ROWS($S$5:S21),$S$5:$S$90,0)))</f>
      </c>
      <c r="AH21" s="101">
        <f>IF(ISNA(INDEX($R$5:$R$90,MATCH(ROWS($S$5:S21),$S$5:$S$90,0))),"",INDEX($R$5:$R$90,MATCH(ROWS($S$5:S21),$S$5:$S$90,0)))</f>
      </c>
      <c r="AI21" s="87">
        <f>IF(ISNA(INDEX($T$5:$T$90,MATCH(ROWS($V$5:V21),$V$5:$V$90,0))),"",INDEX($T$5:$T$90,MATCH(ROWS($V$5:V21),$V$5:$V$90,0)))</f>
      </c>
      <c r="AJ21" s="104">
        <f>IF(ISNA(INDEX($U$5:$U$90,MATCH(ROWS($V$5:V21),$V$5:$V$90,0))),"",INDEX($U$5:$U$90,MATCH(ROWS($V$5:V21),$V$5:$V$90,0)))</f>
      </c>
      <c r="AK21" s="106">
        <f>IF(ISNA(INDEX($W$5:$W$90,MATCH(ROWS($Y$5:Y21),$Y$5:$Y$90,0))),"",INDEX($W$5:$W$90,MATCH(ROWS($Y$5:Y21),$Y$5:$Y$90,0)))</f>
      </c>
      <c r="AL21" s="101">
        <f>IF(ISNA(INDEX($X$5:$X$90,MATCH(ROWS($Y$5:Y21),$Y$5:$Y$90,0))),"",INDEX($X$5:$X$90,MATCH(ROWS($Y$5:Y21),$Y$5:$Y$90,0)))</f>
      </c>
      <c r="AM21" s="106">
        <f>IF(ISNA(INDEX($Z$5:$Z$90,MATCH(ROWS($AB$5:AB21),$AB$5:$AB$90,0))),"",INDEX($Z$5:$Z$90,MATCH(ROWS($AB$5:AB21),$AB$5:$AB$90,0)))</f>
      </c>
      <c r="AN21" s="86">
        <f>IF(ISNA(INDEX($AA$5:$AA$90,MATCH(ROWS($AB$5:AB21),$AB$5:$AB$90,0))),"",INDEX($AA$5:$AA$90,MATCH(ROWS($AB$5:AB21),$AB$5:$AB$90,0)))</f>
      </c>
    </row>
    <row r="22" spans="2:40" ht="16.5" thickBot="1">
      <c r="B22" s="61">
        <v>18</v>
      </c>
      <c r="C22" s="71" t="str">
        <f t="shared" si="2"/>
        <v> </v>
      </c>
      <c r="D22" s="7" t="s">
        <v>73</v>
      </c>
      <c r="E22" s="7">
        <v>163379</v>
      </c>
      <c r="F22" s="7">
        <v>2124</v>
      </c>
      <c r="G22" s="7">
        <v>1</v>
      </c>
      <c r="H22" s="113">
        <f t="shared" si="0"/>
        <v>0.47</v>
      </c>
      <c r="I22" s="2"/>
      <c r="J22" s="68">
        <f t="shared" si="1"/>
        <v>0.4708097928436911</v>
      </c>
      <c r="K22" s="83">
        <f t="shared" si="3"/>
      </c>
      <c r="L22" s="84">
        <f t="shared" si="4"/>
      </c>
      <c r="M22" s="123">
        <f>IF(L22="","",MAX(M$4:M21)+1)</f>
      </c>
      <c r="N22" s="83">
        <f t="shared" si="5"/>
      </c>
      <c r="O22" s="84">
        <f t="shared" si="6"/>
      </c>
      <c r="P22" s="116">
        <f>IF(O22="","",MAX(P$4:P21)+1)</f>
      </c>
      <c r="Q22" s="83">
        <f t="shared" si="7"/>
      </c>
      <c r="R22" s="84">
        <f t="shared" si="8"/>
      </c>
      <c r="S22" s="116">
        <f>IF(R22="","",MAX(S$4:S21)+1)</f>
      </c>
      <c r="T22" s="83">
        <f t="shared" si="9"/>
      </c>
      <c r="U22" s="84">
        <f t="shared" si="10"/>
      </c>
      <c r="V22" s="116">
        <f>IF(U22="","",MAX(V$4:V21)+1)</f>
      </c>
      <c r="W22" s="83">
        <f t="shared" si="11"/>
      </c>
      <c r="X22" s="85">
        <f t="shared" si="12"/>
      </c>
      <c r="Y22" s="116">
        <f>IF(X22="","",MAX(Y$4:Y21)+1)</f>
      </c>
      <c r="Z22" s="83">
        <f t="shared" si="13"/>
      </c>
      <c r="AA22" s="84">
        <f t="shared" si="14"/>
      </c>
      <c r="AB22" s="133">
        <f>IF(AA22="","",MAX(AB$4:AB21)+1)</f>
      </c>
      <c r="AC22" s="106">
        <f>IF(ISNA(INDEX($K$5:$K$90,MATCH(ROWS($M$5:M22),$M$5:$M$90,0))),"",INDEX($K$5:$K$90,MATCH(ROWS($M$5:M22),$M$5:$M$90,0)))</f>
      </c>
      <c r="AD22" s="101">
        <f>IF(ISNA(INDEX($L$5:$L$90,MATCH(ROWS($M$5:M22),$M$5:$M$90,0))),"",INDEX($L$5:$L$90,MATCH(ROWS($M$5:M22),$M$5:$M$90,0)))</f>
      </c>
      <c r="AE22" s="87">
        <f>IF(ISNA(INDEX($N$5:$N$90,MATCH(ROWS($P$5:P22),$P$5:$P$90,0))),"",INDEX($N$5:$N$90,MATCH(ROWS($P$5:P22),$P$5:$P$90,0)))</f>
      </c>
      <c r="AF22" s="101">
        <f>IF(ISNA(INDEX($O$5:$O$90,MATCH(ROWS($P$5:P22),$P$5:$P$90,0))),"",INDEX($O$5:$O$90,MATCH(ROWS($P$5:P22),$P$5:$P$90,0)))</f>
      </c>
      <c r="AG22" s="106">
        <f>IF(ISNA(INDEX($Q$5:$Q$90,MATCH(ROWS($S$5:S22),$S$5:$S$90,0))),"",INDEX($Q$5:$Q$90,MATCH(ROWS($S$5:S22),$S$5:$S$90,0)))</f>
      </c>
      <c r="AH22" s="101">
        <f>IF(ISNA(INDEX($R$5:$R$90,MATCH(ROWS($S$5:S22),$S$5:$S$90,0))),"",INDEX($R$5:$R$90,MATCH(ROWS($S$5:S22),$S$5:$S$90,0)))</f>
      </c>
      <c r="AI22" s="87">
        <f>IF(ISNA(INDEX($T$5:$T$90,MATCH(ROWS($V$5:V22),$V$5:$V$90,0))),"",INDEX($T$5:$T$90,MATCH(ROWS($V$5:V22),$V$5:$V$90,0)))</f>
      </c>
      <c r="AJ22" s="104">
        <f>IF(ISNA(INDEX($U$5:$U$90,MATCH(ROWS($V$5:V22),$V$5:$V$90,0))),"",INDEX($U$5:$U$90,MATCH(ROWS($V$5:V22),$V$5:$V$90,0)))</f>
      </c>
      <c r="AK22" s="106">
        <f>IF(ISNA(INDEX($W$5:$W$90,MATCH(ROWS($Y$5:Y22),$Y$5:$Y$90,0))),"",INDEX($W$5:$W$90,MATCH(ROWS($Y$5:Y22),$Y$5:$Y$90,0)))</f>
      </c>
      <c r="AL22" s="101">
        <f>IF(ISNA(INDEX($X$5:$X$90,MATCH(ROWS($Y$5:Y22),$Y$5:$Y$90,0))),"",INDEX($X$5:$X$90,MATCH(ROWS($Y$5:Y22),$Y$5:$Y$90,0)))</f>
      </c>
      <c r="AM22" s="106">
        <f>IF(ISNA(INDEX($Z$5:$Z$90,MATCH(ROWS($AB$5:AB22),$AB$5:$AB$90,0))),"",INDEX($Z$5:$Z$90,MATCH(ROWS($AB$5:AB22),$AB$5:$AB$90,0)))</f>
      </c>
      <c r="AN22" s="86">
        <f>IF(ISNA(INDEX($AA$5:$AA$90,MATCH(ROWS($AB$5:AB22),$AB$5:$AB$90,0))),"",INDEX($AA$5:$AA$90,MATCH(ROWS($AB$5:AB22),$AB$5:$AB$90,0)))</f>
      </c>
    </row>
    <row r="23" spans="2:40" ht="15.75" customHeight="1" thickBot="1">
      <c r="B23" s="60">
        <v>19</v>
      </c>
      <c r="C23" s="71" t="str">
        <f t="shared" si="2"/>
        <v> </v>
      </c>
      <c r="D23" s="7" t="s">
        <v>49</v>
      </c>
      <c r="E23" s="7">
        <v>163681</v>
      </c>
      <c r="F23" s="7">
        <v>4288</v>
      </c>
      <c r="G23" s="7">
        <v>2</v>
      </c>
      <c r="H23" s="113">
        <f t="shared" si="0"/>
        <v>0.47</v>
      </c>
      <c r="I23" s="2"/>
      <c r="J23" s="68">
        <f t="shared" si="1"/>
        <v>0.4664179104477612</v>
      </c>
      <c r="K23" s="83">
        <f t="shared" si="3"/>
      </c>
      <c r="L23" s="84">
        <f t="shared" si="4"/>
      </c>
      <c r="M23" s="123">
        <f>IF(L23="","",MAX(M$4:M22)+1)</f>
      </c>
      <c r="N23" s="83">
        <f t="shared" si="5"/>
      </c>
      <c r="O23" s="84">
        <f t="shared" si="6"/>
      </c>
      <c r="P23" s="116">
        <f>IF(O23="","",MAX(P$4:P22)+1)</f>
      </c>
      <c r="Q23" s="83">
        <f t="shared" si="7"/>
      </c>
      <c r="R23" s="84">
        <f t="shared" si="8"/>
      </c>
      <c r="S23" s="116">
        <f>IF(R23="","",MAX(S$4:S22)+1)</f>
      </c>
      <c r="T23" s="83">
        <f t="shared" si="9"/>
      </c>
      <c r="U23" s="84">
        <f t="shared" si="10"/>
      </c>
      <c r="V23" s="116">
        <f>IF(U23="","",MAX(V$4:V22)+1)</f>
      </c>
      <c r="W23" s="83">
        <f t="shared" si="11"/>
      </c>
      <c r="X23" s="85">
        <f t="shared" si="12"/>
      </c>
      <c r="Y23" s="116">
        <f>IF(X23="","",MAX(Y$4:Y22)+1)</f>
      </c>
      <c r="Z23" s="83">
        <f t="shared" si="13"/>
      </c>
      <c r="AA23" s="84">
        <f t="shared" si="14"/>
      </c>
      <c r="AB23" s="133">
        <f>IF(AA23="","",MAX(AB$4:AB22)+1)</f>
      </c>
      <c r="AC23" s="106">
        <f>IF(ISNA(INDEX($K$5:$K$90,MATCH(ROWS($M$5:M23),$M$5:$M$90,0))),"",INDEX($K$5:$K$90,MATCH(ROWS($M$5:M23),$M$5:$M$90,0)))</f>
      </c>
      <c r="AD23" s="101">
        <f>IF(ISNA(INDEX($L$5:$L$90,MATCH(ROWS($M$5:M23),$M$5:$M$90,0))),"",INDEX($L$5:$L$90,MATCH(ROWS($M$5:M23),$M$5:$M$90,0)))</f>
      </c>
      <c r="AE23" s="87">
        <f>IF(ISNA(INDEX($N$5:$N$90,MATCH(ROWS($P$5:P23),$P$5:$P$90,0))),"",INDEX($N$5:$N$90,MATCH(ROWS($P$5:P23),$P$5:$P$90,0)))</f>
      </c>
      <c r="AF23" s="101">
        <f>IF(ISNA(INDEX($O$5:$O$90,MATCH(ROWS($P$5:P23),$P$5:$P$90,0))),"",INDEX($O$5:$O$90,MATCH(ROWS($P$5:P23),$P$5:$P$90,0)))</f>
      </c>
      <c r="AG23" s="106">
        <f>IF(ISNA(INDEX($Q$5:$Q$90,MATCH(ROWS($S$5:S23),$S$5:$S$90,0))),"",INDEX($Q$5:$Q$90,MATCH(ROWS($S$5:S23),$S$5:$S$90,0)))</f>
      </c>
      <c r="AH23" s="101">
        <f>IF(ISNA(INDEX($R$5:$R$90,MATCH(ROWS($S$5:S23),$S$5:$S$90,0))),"",INDEX($R$5:$R$90,MATCH(ROWS($S$5:S23),$S$5:$S$90,0)))</f>
      </c>
      <c r="AI23" s="87">
        <f>IF(ISNA(INDEX($T$5:$T$90,MATCH(ROWS($V$5:V23),$V$5:$V$90,0))),"",INDEX($T$5:$T$90,MATCH(ROWS($V$5:V23),$V$5:$V$90,0)))</f>
      </c>
      <c r="AJ23" s="104">
        <f>IF(ISNA(INDEX($U$5:$U$90,MATCH(ROWS($V$5:V23),$V$5:$V$90,0))),"",INDEX($U$5:$U$90,MATCH(ROWS($V$5:V23),$V$5:$V$90,0)))</f>
      </c>
      <c r="AK23" s="106">
        <f>IF(ISNA(INDEX($W$5:$W$90,MATCH(ROWS($Y$5:Y23),$Y$5:$Y$90,0))),"",INDEX($W$5:$W$90,MATCH(ROWS($Y$5:Y23),$Y$5:$Y$90,0)))</f>
      </c>
      <c r="AL23" s="101">
        <f>IF(ISNA(INDEX($X$5:$X$90,MATCH(ROWS($Y$5:Y23),$Y$5:$Y$90,0))),"",INDEX($X$5:$X$90,MATCH(ROWS($Y$5:Y23),$Y$5:$Y$90,0)))</f>
      </c>
      <c r="AM23" s="106">
        <f>IF(ISNA(INDEX($Z$5:$Z$90,MATCH(ROWS($AB$5:AB23),$AB$5:$AB$90,0))),"",INDEX($Z$5:$Z$90,MATCH(ROWS($AB$5:AB23),$AB$5:$AB$90,0)))</f>
      </c>
      <c r="AN23" s="86">
        <f>IF(ISNA(INDEX($AA$5:$AA$90,MATCH(ROWS($AB$5:AB23),$AB$5:$AB$90,0))),"",INDEX($AA$5:$AA$90,MATCH(ROWS($AB$5:AB23),$AB$5:$AB$90,0)))</f>
      </c>
    </row>
    <row r="24" spans="2:40" ht="15.75" customHeight="1" thickBot="1">
      <c r="B24" s="61">
        <v>20</v>
      </c>
      <c r="C24" s="71" t="str">
        <f t="shared" si="2"/>
        <v> </v>
      </c>
      <c r="D24" s="8" t="s">
        <v>52</v>
      </c>
      <c r="E24" s="8">
        <v>161945</v>
      </c>
      <c r="F24" s="8">
        <v>149891</v>
      </c>
      <c r="G24" s="7">
        <v>66</v>
      </c>
      <c r="H24" s="113">
        <f t="shared" si="0"/>
        <v>0.44</v>
      </c>
      <c r="I24" s="3"/>
      <c r="J24" s="68">
        <f t="shared" si="1"/>
        <v>0.4403199658418451</v>
      </c>
      <c r="K24" s="83">
        <f t="shared" si="3"/>
      </c>
      <c r="L24" s="84">
        <f t="shared" si="4"/>
      </c>
      <c r="M24" s="123">
        <f>IF(L24="","",MAX(M$4:M23)+1)</f>
      </c>
      <c r="N24" s="83">
        <f t="shared" si="5"/>
      </c>
      <c r="O24" s="84">
        <f t="shared" si="6"/>
      </c>
      <c r="P24" s="116">
        <f>IF(O24="","",MAX(P$4:P23)+1)</f>
      </c>
      <c r="Q24" s="83">
        <f t="shared" si="7"/>
      </c>
      <c r="R24" s="84">
        <f t="shared" si="8"/>
      </c>
      <c r="S24" s="116">
        <f>IF(R24="","",MAX(S$4:S23)+1)</f>
      </c>
      <c r="T24" s="83">
        <f t="shared" si="9"/>
      </c>
      <c r="U24" s="84">
        <f t="shared" si="10"/>
      </c>
      <c r="V24" s="116">
        <f>IF(U24="","",MAX(V$4:V23)+1)</f>
      </c>
      <c r="W24" s="83">
        <f t="shared" si="11"/>
      </c>
      <c r="X24" s="85">
        <f t="shared" si="12"/>
      </c>
      <c r="Y24" s="116">
        <f>IF(X24="","",MAX(Y$4:Y23)+1)</f>
      </c>
      <c r="Z24" s="83">
        <f t="shared" si="13"/>
      </c>
      <c r="AA24" s="84">
        <f t="shared" si="14"/>
      </c>
      <c r="AB24" s="133">
        <f>IF(AA24="","",MAX(AB$4:AB23)+1)</f>
      </c>
      <c r="AC24" s="106">
        <f>IF(ISNA(INDEX($K$5:$K$90,MATCH(ROWS($M$5:M24),$M$5:$M$90,0))),"",INDEX($K$5:$K$90,MATCH(ROWS($M$5:M24),$M$5:$M$90,0)))</f>
      </c>
      <c r="AD24" s="101">
        <f>IF(ISNA(INDEX($L$5:$L$90,MATCH(ROWS($M$5:M24),$M$5:$M$90,0))),"",INDEX($L$5:$L$90,MATCH(ROWS($M$5:M24),$M$5:$M$90,0)))</f>
      </c>
      <c r="AE24" s="87">
        <f>IF(ISNA(INDEX($N$5:$N$90,MATCH(ROWS($P$5:P24),$P$5:$P$90,0))),"",INDEX($N$5:$N$90,MATCH(ROWS($P$5:P24),$P$5:$P$90,0)))</f>
      </c>
      <c r="AF24" s="101">
        <f>IF(ISNA(INDEX($O$5:$O$90,MATCH(ROWS($P$5:P24),$P$5:$P$90,0))),"",INDEX($O$5:$O$90,MATCH(ROWS($P$5:P24),$P$5:$P$90,0)))</f>
      </c>
      <c r="AG24" s="106">
        <f>IF(ISNA(INDEX($Q$5:$Q$90,MATCH(ROWS($S$5:S24),$S$5:$S$90,0))),"",INDEX($Q$5:$Q$90,MATCH(ROWS($S$5:S24),$S$5:$S$90,0)))</f>
      </c>
      <c r="AH24" s="101">
        <f>IF(ISNA(INDEX($R$5:$R$90,MATCH(ROWS($S$5:S24),$S$5:$S$90,0))),"",INDEX($R$5:$R$90,MATCH(ROWS($S$5:S24),$S$5:$S$90,0)))</f>
      </c>
      <c r="AI24" s="87">
        <f>IF(ISNA(INDEX($T$5:$T$90,MATCH(ROWS($V$5:V24),$V$5:$V$90,0))),"",INDEX($T$5:$T$90,MATCH(ROWS($V$5:V24),$V$5:$V$90,0)))</f>
      </c>
      <c r="AJ24" s="104">
        <f>IF(ISNA(INDEX($U$5:$U$90,MATCH(ROWS($V$5:V24),$V$5:$V$90,0))),"",INDEX($U$5:$U$90,MATCH(ROWS($V$5:V24),$V$5:$V$90,0)))</f>
      </c>
      <c r="AK24" s="106">
        <f>IF(ISNA(INDEX($W$5:$W$90,MATCH(ROWS($Y$5:Y24),$Y$5:$Y$90,0))),"",INDEX($W$5:$W$90,MATCH(ROWS($Y$5:Y24),$Y$5:$Y$90,0)))</f>
      </c>
      <c r="AL24" s="101">
        <f>IF(ISNA(INDEX($X$5:$X$90,MATCH(ROWS($Y$5:Y24),$Y$5:$Y$90,0))),"",INDEX($X$5:$X$90,MATCH(ROWS($Y$5:Y24),$Y$5:$Y$90,0)))</f>
      </c>
      <c r="AM24" s="106">
        <f>IF(ISNA(INDEX($Z$5:$Z$90,MATCH(ROWS($AB$5:AB24),$AB$5:$AB$90,0))),"",INDEX($Z$5:$Z$90,MATCH(ROWS($AB$5:AB24),$AB$5:$AB$90,0)))</f>
      </c>
      <c r="AN24" s="86">
        <f>IF(ISNA(INDEX($AA$5:$AA$90,MATCH(ROWS($AB$5:AB24),$AB$5:$AB$90,0))),"",INDEX($AA$5:$AA$90,MATCH(ROWS($AB$5:AB24),$AB$5:$AB$90,0)))</f>
      </c>
    </row>
    <row r="25" spans="2:40" ht="15.75" customHeight="1" thickBot="1">
      <c r="B25" s="60">
        <v>21</v>
      </c>
      <c r="C25" s="71" t="str">
        <f t="shared" si="2"/>
        <v> </v>
      </c>
      <c r="D25" s="7" t="s">
        <v>64</v>
      </c>
      <c r="E25" s="7">
        <v>162924</v>
      </c>
      <c r="F25" s="7">
        <v>2364</v>
      </c>
      <c r="G25" s="7">
        <v>1</v>
      </c>
      <c r="H25" s="113">
        <f t="shared" si="0"/>
        <v>0.42</v>
      </c>
      <c r="I25" s="2">
        <v>0</v>
      </c>
      <c r="J25" s="68">
        <f t="shared" si="1"/>
        <v>0.4230118443316413</v>
      </c>
      <c r="K25" s="83">
        <f t="shared" si="3"/>
      </c>
      <c r="L25" s="84">
        <f t="shared" si="4"/>
      </c>
      <c r="M25" s="123">
        <f>IF(L25="","",MAX(M$4:M24)+1)</f>
      </c>
      <c r="N25" s="83">
        <f t="shared" si="5"/>
      </c>
      <c r="O25" s="84">
        <f t="shared" si="6"/>
      </c>
      <c r="P25" s="116">
        <f>IF(O25="","",MAX(P$4:P24)+1)</f>
      </c>
      <c r="Q25" s="83">
        <f t="shared" si="7"/>
      </c>
      <c r="R25" s="84">
        <f t="shared" si="8"/>
      </c>
      <c r="S25" s="116">
        <f>IF(R25="","",MAX(S$4:S24)+1)</f>
      </c>
      <c r="T25" s="83">
        <f t="shared" si="9"/>
      </c>
      <c r="U25" s="84">
        <f t="shared" si="10"/>
      </c>
      <c r="V25" s="116">
        <f>IF(U25="","",MAX(V$4:V24)+1)</f>
      </c>
      <c r="W25" s="83">
        <f t="shared" si="11"/>
      </c>
      <c r="X25" s="85">
        <f t="shared" si="12"/>
      </c>
      <c r="Y25" s="116">
        <f>IF(X25="","",MAX(Y$4:Y24)+1)</f>
      </c>
      <c r="Z25" s="83">
        <f t="shared" si="13"/>
      </c>
      <c r="AA25" s="84">
        <f t="shared" si="14"/>
      </c>
      <c r="AB25" s="133">
        <f>IF(AA25="","",MAX(AB$4:AB24)+1)</f>
      </c>
      <c r="AC25" s="106">
        <f>IF(ISNA(INDEX($K$5:$K$90,MATCH(ROWS($M$5:M25),$M$5:$M$90,0))),"",INDEX($K$5:$K$90,MATCH(ROWS($M$5:M25),$M$5:$M$90,0)))</f>
      </c>
      <c r="AD25" s="101">
        <f>IF(ISNA(INDEX($L$5:$L$90,MATCH(ROWS($M$5:M25),$M$5:$M$90,0))),"",INDEX($L$5:$L$90,MATCH(ROWS($M$5:M25),$M$5:$M$90,0)))</f>
      </c>
      <c r="AE25" s="87">
        <f>IF(ISNA(INDEX($N$5:$N$90,MATCH(ROWS($P$5:P25),$P$5:$P$90,0))),"",INDEX($N$5:$N$90,MATCH(ROWS($P$5:P25),$P$5:$P$90,0)))</f>
      </c>
      <c r="AF25" s="101">
        <f>IF(ISNA(INDEX($O$5:$O$90,MATCH(ROWS($P$5:P25),$P$5:$P$90,0))),"",INDEX($O$5:$O$90,MATCH(ROWS($P$5:P25),$P$5:$P$90,0)))</f>
      </c>
      <c r="AG25" s="106">
        <f>IF(ISNA(INDEX($Q$5:$Q$90,MATCH(ROWS($S$5:S25),$S$5:$S$90,0))),"",INDEX($Q$5:$Q$90,MATCH(ROWS($S$5:S25),$S$5:$S$90,0)))</f>
      </c>
      <c r="AH25" s="101">
        <f>IF(ISNA(INDEX($R$5:$R$90,MATCH(ROWS($S$5:S25),$S$5:$S$90,0))),"",INDEX($R$5:$R$90,MATCH(ROWS($S$5:S25),$S$5:$S$90,0)))</f>
      </c>
      <c r="AI25" s="87">
        <f>IF(ISNA(INDEX($T$5:$T$90,MATCH(ROWS($V$5:V25),$V$5:$V$90,0))),"",INDEX($T$5:$T$90,MATCH(ROWS($V$5:V25),$V$5:$V$90,0)))</f>
      </c>
      <c r="AJ25" s="104">
        <f>IF(ISNA(INDEX($U$5:$U$90,MATCH(ROWS($V$5:V25),$V$5:$V$90,0))),"",INDEX($U$5:$U$90,MATCH(ROWS($V$5:V25),$V$5:$V$90,0)))</f>
      </c>
      <c r="AK25" s="106">
        <f>IF(ISNA(INDEX($W$5:$W$90,MATCH(ROWS($Y$5:Y25),$Y$5:$Y$90,0))),"",INDEX($W$5:$W$90,MATCH(ROWS($Y$5:Y25),$Y$5:$Y$90,0)))</f>
      </c>
      <c r="AL25" s="101">
        <f>IF(ISNA(INDEX($X$5:$X$90,MATCH(ROWS($Y$5:Y25),$Y$5:$Y$90,0))),"",INDEX($X$5:$X$90,MATCH(ROWS($Y$5:Y25),$Y$5:$Y$90,0)))</f>
      </c>
      <c r="AM25" s="106">
        <f>IF(ISNA(INDEX($Z$5:$Z$90,MATCH(ROWS($AB$5:AB25),$AB$5:$AB$90,0))),"",INDEX($Z$5:$Z$90,MATCH(ROWS($AB$5:AB25),$AB$5:$AB$90,0)))</f>
      </c>
      <c r="AN25" s="86">
        <f>IF(ISNA(INDEX($AA$5:$AA$90,MATCH(ROWS($AB$5:AB25),$AB$5:$AB$90,0))),"",INDEX($AA$5:$AA$90,MATCH(ROWS($AB$5:AB25),$AB$5:$AB$90,0)))</f>
      </c>
    </row>
    <row r="26" spans="2:40" ht="15.75" customHeight="1" thickBot="1">
      <c r="B26" s="61">
        <v>22</v>
      </c>
      <c r="C26" s="71" t="str">
        <f t="shared" si="2"/>
        <v> </v>
      </c>
      <c r="D26" s="7" t="s">
        <v>80</v>
      </c>
      <c r="E26" s="7">
        <v>163832</v>
      </c>
      <c r="F26" s="7">
        <v>5237</v>
      </c>
      <c r="G26" s="7">
        <v>2</v>
      </c>
      <c r="H26" s="113">
        <f t="shared" si="0"/>
        <v>0.38</v>
      </c>
      <c r="I26" s="2"/>
      <c r="J26" s="68">
        <f t="shared" si="1"/>
        <v>0.3818980332251289</v>
      </c>
      <c r="K26" s="83">
        <f t="shared" si="3"/>
      </c>
      <c r="L26" s="84">
        <f t="shared" si="4"/>
      </c>
      <c r="M26" s="123">
        <f>IF(L26="","",MAX(M$4:M25)+1)</f>
      </c>
      <c r="N26" s="83">
        <f t="shared" si="5"/>
      </c>
      <c r="O26" s="84">
        <f t="shared" si="6"/>
      </c>
      <c r="P26" s="116">
        <f>IF(O26="","",MAX(P$4:P25)+1)</f>
      </c>
      <c r="Q26" s="83">
        <f t="shared" si="7"/>
      </c>
      <c r="R26" s="84">
        <f t="shared" si="8"/>
      </c>
      <c r="S26" s="116">
        <f>IF(R26="","",MAX(S$4:S25)+1)</f>
      </c>
      <c r="T26" s="83">
        <f t="shared" si="9"/>
      </c>
      <c r="U26" s="84">
        <f t="shared" si="10"/>
      </c>
      <c r="V26" s="116">
        <f>IF(U26="","",MAX(V$4:V25)+1)</f>
      </c>
      <c r="W26" s="83">
        <f t="shared" si="11"/>
      </c>
      <c r="X26" s="85">
        <f t="shared" si="12"/>
      </c>
      <c r="Y26" s="116">
        <f>IF(X26="","",MAX(Y$4:Y25)+1)</f>
      </c>
      <c r="Z26" s="83">
        <f t="shared" si="13"/>
      </c>
      <c r="AA26" s="84">
        <f t="shared" si="14"/>
      </c>
      <c r="AB26" s="133">
        <f>IF(AA26="","",MAX(AB$4:AB25)+1)</f>
      </c>
      <c r="AC26" s="106">
        <f>IF(ISNA(INDEX($K$5:$K$90,MATCH(ROWS($M$5:M26),$M$5:$M$90,0))),"",INDEX($K$5:$K$90,MATCH(ROWS($M$5:M26),$M$5:$M$90,0)))</f>
      </c>
      <c r="AD26" s="101">
        <f>IF(ISNA(INDEX($L$5:$L$90,MATCH(ROWS($M$5:M26),$M$5:$M$90,0))),"",INDEX($L$5:$L$90,MATCH(ROWS($M$5:M26),$M$5:$M$90,0)))</f>
      </c>
      <c r="AE26" s="87">
        <f>IF(ISNA(INDEX($N$5:$N$90,MATCH(ROWS($P$5:P26),$P$5:$P$90,0))),"",INDEX($N$5:$N$90,MATCH(ROWS($P$5:P26),$P$5:$P$90,0)))</f>
      </c>
      <c r="AF26" s="101">
        <f>IF(ISNA(INDEX($O$5:$O$90,MATCH(ROWS($P$5:P26),$P$5:$P$90,0))),"",INDEX($O$5:$O$90,MATCH(ROWS($P$5:P26),$P$5:$P$90,0)))</f>
      </c>
      <c r="AG26" s="106">
        <f>IF(ISNA(INDEX($Q$5:$Q$90,MATCH(ROWS($S$5:S26),$S$5:$S$90,0))),"",INDEX($Q$5:$Q$90,MATCH(ROWS($S$5:S26),$S$5:$S$90,0)))</f>
      </c>
      <c r="AH26" s="101">
        <f>IF(ISNA(INDEX($R$5:$R$90,MATCH(ROWS($S$5:S26),$S$5:$S$90,0))),"",INDEX($R$5:$R$90,MATCH(ROWS($S$5:S26),$S$5:$S$90,0)))</f>
      </c>
      <c r="AI26" s="87">
        <f>IF(ISNA(INDEX($T$5:$T$90,MATCH(ROWS($V$5:V26),$V$5:$V$90,0))),"",INDEX($T$5:$T$90,MATCH(ROWS($V$5:V26),$V$5:$V$90,0)))</f>
      </c>
      <c r="AJ26" s="104">
        <f>IF(ISNA(INDEX($U$5:$U$90,MATCH(ROWS($V$5:V26),$V$5:$V$90,0))),"",INDEX($U$5:$U$90,MATCH(ROWS($V$5:V26),$V$5:$V$90,0)))</f>
      </c>
      <c r="AK26" s="106">
        <f>IF(ISNA(INDEX($W$5:$W$90,MATCH(ROWS($Y$5:Y26),$Y$5:$Y$90,0))),"",INDEX($W$5:$W$90,MATCH(ROWS($Y$5:Y26),$Y$5:$Y$90,0)))</f>
      </c>
      <c r="AL26" s="101">
        <f>IF(ISNA(INDEX($X$5:$X$90,MATCH(ROWS($Y$5:Y26),$Y$5:$Y$90,0))),"",INDEX($X$5:$X$90,MATCH(ROWS($Y$5:Y26),$Y$5:$Y$90,0)))</f>
      </c>
      <c r="AM26" s="106">
        <f>IF(ISNA(INDEX($Z$5:$Z$90,MATCH(ROWS($AB$5:AB26),$AB$5:$AB$90,0))),"",INDEX($Z$5:$Z$90,MATCH(ROWS($AB$5:AB26),$AB$5:$AB$90,0)))</f>
      </c>
      <c r="AN26" s="86">
        <f>IF(ISNA(INDEX($AA$5:$AA$90,MATCH(ROWS($AB$5:AB26),$AB$5:$AB$90,0))),"",INDEX($AA$5:$AA$90,MATCH(ROWS($AB$5:AB26),$AB$5:$AB$90,0)))</f>
      </c>
    </row>
    <row r="27" spans="2:40" ht="15.75" customHeight="1" thickBot="1">
      <c r="B27" s="60">
        <v>23</v>
      </c>
      <c r="C27" s="71" t="str">
        <f t="shared" si="2"/>
        <v> </v>
      </c>
      <c r="D27" s="7" t="s">
        <v>83</v>
      </c>
      <c r="E27" s="7">
        <v>163967</v>
      </c>
      <c r="F27" s="7">
        <v>2633</v>
      </c>
      <c r="G27" s="7">
        <v>1</v>
      </c>
      <c r="H27" s="113">
        <f t="shared" si="0"/>
        <v>0.38</v>
      </c>
      <c r="I27" s="2"/>
      <c r="J27" s="68">
        <f t="shared" si="1"/>
        <v>0.379794910748196</v>
      </c>
      <c r="K27" s="83">
        <f t="shared" si="3"/>
      </c>
      <c r="L27" s="84">
        <f t="shared" si="4"/>
      </c>
      <c r="M27" s="123">
        <f>IF(L27="","",MAX(M$4:M26)+1)</f>
      </c>
      <c r="N27" s="83">
        <f t="shared" si="5"/>
      </c>
      <c r="O27" s="84">
        <f t="shared" si="6"/>
      </c>
      <c r="P27" s="116">
        <f>IF(O27="","",MAX(P$4:P26)+1)</f>
      </c>
      <c r="Q27" s="83">
        <f t="shared" si="7"/>
      </c>
      <c r="R27" s="84">
        <f t="shared" si="8"/>
      </c>
      <c r="S27" s="116">
        <f>IF(R27="","",MAX(S$4:S26)+1)</f>
      </c>
      <c r="T27" s="83">
        <f t="shared" si="9"/>
      </c>
      <c r="U27" s="84">
        <f t="shared" si="10"/>
      </c>
      <c r="V27" s="116">
        <f>IF(U27="","",MAX(V$4:V26)+1)</f>
      </c>
      <c r="W27" s="83">
        <f t="shared" si="11"/>
      </c>
      <c r="X27" s="85">
        <f t="shared" si="12"/>
      </c>
      <c r="Y27" s="116">
        <f>IF(X27="","",MAX(Y$4:Y26)+1)</f>
      </c>
      <c r="Z27" s="83">
        <f t="shared" si="13"/>
      </c>
      <c r="AA27" s="84">
        <f t="shared" si="14"/>
      </c>
      <c r="AB27" s="133">
        <f>IF(AA27="","",MAX(AB$4:AB26)+1)</f>
      </c>
      <c r="AC27" s="106">
        <f>IF(ISNA(INDEX($K$5:$K$90,MATCH(ROWS($M$5:M27),$M$5:$M$90,0))),"",INDEX($K$5:$K$90,MATCH(ROWS($M$5:M27),$M$5:$M$90,0)))</f>
      </c>
      <c r="AD27" s="101">
        <f>IF(ISNA(INDEX($L$5:$L$90,MATCH(ROWS($M$5:M27),$M$5:$M$90,0))),"",INDEX($L$5:$L$90,MATCH(ROWS($M$5:M27),$M$5:$M$90,0)))</f>
      </c>
      <c r="AE27" s="87">
        <f>IF(ISNA(INDEX($N$5:$N$90,MATCH(ROWS($P$5:P27),$P$5:$P$90,0))),"",INDEX($N$5:$N$90,MATCH(ROWS($P$5:P27),$P$5:$P$90,0)))</f>
      </c>
      <c r="AF27" s="101">
        <f>IF(ISNA(INDEX($O$5:$O$90,MATCH(ROWS($P$5:P27),$P$5:$P$90,0))),"",INDEX($O$5:$O$90,MATCH(ROWS($P$5:P27),$P$5:$P$90,0)))</f>
      </c>
      <c r="AG27" s="106">
        <f>IF(ISNA(INDEX($Q$5:$Q$90,MATCH(ROWS($S$5:S27),$S$5:$S$90,0))),"",INDEX($Q$5:$Q$90,MATCH(ROWS($S$5:S27),$S$5:$S$90,0)))</f>
      </c>
      <c r="AH27" s="101">
        <f>IF(ISNA(INDEX($R$5:$R$90,MATCH(ROWS($S$5:S27),$S$5:$S$90,0))),"",INDEX($R$5:$R$90,MATCH(ROWS($S$5:S27),$S$5:$S$90,0)))</f>
      </c>
      <c r="AI27" s="87">
        <f>IF(ISNA(INDEX($T$5:$T$90,MATCH(ROWS($V$5:V27),$V$5:$V$90,0))),"",INDEX($T$5:$T$90,MATCH(ROWS($V$5:V27),$V$5:$V$90,0)))</f>
      </c>
      <c r="AJ27" s="104">
        <f>IF(ISNA(INDEX($U$5:$U$90,MATCH(ROWS($V$5:V27),$V$5:$V$90,0))),"",INDEX($U$5:$U$90,MATCH(ROWS($V$5:V27),$V$5:$V$90,0)))</f>
      </c>
      <c r="AK27" s="106">
        <f>IF(ISNA(INDEX($W$5:$W$90,MATCH(ROWS($Y$5:Y27),$Y$5:$Y$90,0))),"",INDEX($W$5:$W$90,MATCH(ROWS($Y$5:Y27),$Y$5:$Y$90,0)))</f>
      </c>
      <c r="AL27" s="101">
        <f>IF(ISNA(INDEX($X$5:$X$90,MATCH(ROWS($Y$5:Y27),$Y$5:$Y$90,0))),"",INDEX($X$5:$X$90,MATCH(ROWS($Y$5:Y27),$Y$5:$Y$90,0)))</f>
      </c>
      <c r="AM27" s="106">
        <f>IF(ISNA(INDEX($Z$5:$Z$90,MATCH(ROWS($AB$5:AB27),$AB$5:$AB$90,0))),"",INDEX($Z$5:$Z$90,MATCH(ROWS($AB$5:AB27),$AB$5:$AB$90,0)))</f>
      </c>
      <c r="AN27" s="86">
        <f>IF(ISNA(INDEX($AA$5:$AA$90,MATCH(ROWS($AB$5:AB27),$AB$5:$AB$90,0))),"",INDEX($AA$5:$AA$90,MATCH(ROWS($AB$5:AB27),$AB$5:$AB$90,0)))</f>
      </c>
    </row>
    <row r="28" spans="2:40" ht="15.75" customHeight="1" thickBot="1">
      <c r="B28" s="61">
        <v>24</v>
      </c>
      <c r="C28" s="71" t="str">
        <f t="shared" si="2"/>
        <v> </v>
      </c>
      <c r="D28" s="8" t="s">
        <v>96</v>
      </c>
      <c r="E28" s="8">
        <v>164981</v>
      </c>
      <c r="F28" s="8">
        <v>8115</v>
      </c>
      <c r="G28" s="7">
        <v>3</v>
      </c>
      <c r="H28" s="113">
        <f t="shared" si="0"/>
        <v>0.37</v>
      </c>
      <c r="I28" s="3"/>
      <c r="J28" s="68">
        <f t="shared" si="1"/>
        <v>0.36968576709796674</v>
      </c>
      <c r="K28" s="83">
        <f t="shared" si="3"/>
      </c>
      <c r="L28" s="84">
        <f t="shared" si="4"/>
      </c>
      <c r="M28" s="123">
        <f>IF(L28="","",MAX(M$4:M27)+1)</f>
      </c>
      <c r="N28" s="83">
        <f t="shared" si="5"/>
      </c>
      <c r="O28" s="84">
        <f t="shared" si="6"/>
      </c>
      <c r="P28" s="116">
        <f>IF(O28="","",MAX(P$4:P27)+1)</f>
      </c>
      <c r="Q28" s="83">
        <f t="shared" si="7"/>
      </c>
      <c r="R28" s="84">
        <f t="shared" si="8"/>
      </c>
      <c r="S28" s="116">
        <f>IF(R28="","",MAX(S$4:S27)+1)</f>
      </c>
      <c r="T28" s="83">
        <f t="shared" si="9"/>
      </c>
      <c r="U28" s="84">
        <f t="shared" si="10"/>
      </c>
      <c r="V28" s="116">
        <f>IF(U28="","",MAX(V$4:V27)+1)</f>
      </c>
      <c r="W28" s="83">
        <f t="shared" si="11"/>
      </c>
      <c r="X28" s="85">
        <f t="shared" si="12"/>
      </c>
      <c r="Y28" s="116">
        <f>IF(X28="","",MAX(Y$4:Y27)+1)</f>
      </c>
      <c r="Z28" s="83">
        <f t="shared" si="13"/>
      </c>
      <c r="AA28" s="84">
        <f t="shared" si="14"/>
      </c>
      <c r="AB28" s="133">
        <f>IF(AA28="","",MAX(AB$4:AB27)+1)</f>
      </c>
      <c r="AC28" s="106">
        <f>IF(ISNA(INDEX($K$5:$K$90,MATCH(ROWS($M$5:M28),$M$5:$M$90,0))),"",INDEX($K$5:$K$90,MATCH(ROWS($M$5:M28),$M$5:$M$90,0)))</f>
      </c>
      <c r="AD28" s="101">
        <f>IF(ISNA(INDEX($L$5:$L$90,MATCH(ROWS($M$5:M28),$M$5:$M$90,0))),"",INDEX($L$5:$L$90,MATCH(ROWS($M$5:M28),$M$5:$M$90,0)))</f>
      </c>
      <c r="AE28" s="87">
        <f>IF(ISNA(INDEX($N$5:$N$90,MATCH(ROWS($P$5:P28),$P$5:$P$90,0))),"",INDEX($N$5:$N$90,MATCH(ROWS($P$5:P28),$P$5:$P$90,0)))</f>
      </c>
      <c r="AF28" s="101">
        <f>IF(ISNA(INDEX($O$5:$O$90,MATCH(ROWS($P$5:P28),$P$5:$P$90,0))),"",INDEX($O$5:$O$90,MATCH(ROWS($P$5:P28),$P$5:$P$90,0)))</f>
      </c>
      <c r="AG28" s="106">
        <f>IF(ISNA(INDEX($Q$5:$Q$90,MATCH(ROWS($S$5:S28),$S$5:$S$90,0))),"",INDEX($Q$5:$Q$90,MATCH(ROWS($S$5:S28),$S$5:$S$90,0)))</f>
      </c>
      <c r="AH28" s="101">
        <f>IF(ISNA(INDEX($R$5:$R$90,MATCH(ROWS($S$5:S28),$S$5:$S$90,0))),"",INDEX($R$5:$R$90,MATCH(ROWS($S$5:S28),$S$5:$S$90,0)))</f>
      </c>
      <c r="AI28" s="87">
        <f>IF(ISNA(INDEX($T$5:$T$90,MATCH(ROWS($V$5:V28),$V$5:$V$90,0))),"",INDEX($T$5:$T$90,MATCH(ROWS($V$5:V28),$V$5:$V$90,0)))</f>
      </c>
      <c r="AJ28" s="104">
        <f>IF(ISNA(INDEX($U$5:$U$90,MATCH(ROWS($V$5:V28),$V$5:$V$90,0))),"",INDEX($U$5:$U$90,MATCH(ROWS($V$5:V28),$V$5:$V$90,0)))</f>
      </c>
      <c r="AK28" s="106">
        <f>IF(ISNA(INDEX($W$5:$W$90,MATCH(ROWS($Y$5:Y28),$Y$5:$Y$90,0))),"",INDEX($W$5:$W$90,MATCH(ROWS($Y$5:Y28),$Y$5:$Y$90,0)))</f>
      </c>
      <c r="AL28" s="101">
        <f>IF(ISNA(INDEX($X$5:$X$90,MATCH(ROWS($Y$5:Y28),$Y$5:$Y$90,0))),"",INDEX($X$5:$X$90,MATCH(ROWS($Y$5:Y28),$Y$5:$Y$90,0)))</f>
      </c>
      <c r="AM28" s="106">
        <f>IF(ISNA(INDEX($Z$5:$Z$90,MATCH(ROWS($AB$5:AB28),$AB$5:$AB$90,0))),"",INDEX($Z$5:$Z$90,MATCH(ROWS($AB$5:AB28),$AB$5:$AB$90,0)))</f>
      </c>
      <c r="AN28" s="86">
        <f>IF(ISNA(INDEX($AA$5:$AA$90,MATCH(ROWS($AB$5:AB28),$AB$5:$AB$90,0))),"",INDEX($AA$5:$AA$90,MATCH(ROWS($AB$5:AB28),$AB$5:$AB$90,0)))</f>
      </c>
    </row>
    <row r="29" spans="2:40" ht="15.75" customHeight="1" thickBot="1">
      <c r="B29" s="60">
        <v>25</v>
      </c>
      <c r="C29" s="71" t="str">
        <f t="shared" si="2"/>
        <v> </v>
      </c>
      <c r="D29" s="7" t="s">
        <v>58</v>
      </c>
      <c r="E29" s="7">
        <v>162194</v>
      </c>
      <c r="F29" s="7">
        <v>5576</v>
      </c>
      <c r="G29" s="7">
        <v>2</v>
      </c>
      <c r="H29" s="113">
        <f t="shared" si="0"/>
        <v>0.36</v>
      </c>
      <c r="I29" s="2"/>
      <c r="J29" s="68">
        <f t="shared" si="1"/>
        <v>0.3586800573888092</v>
      </c>
      <c r="K29" s="83">
        <f t="shared" si="3"/>
      </c>
      <c r="L29" s="84">
        <f t="shared" si="4"/>
      </c>
      <c r="M29" s="123">
        <f>IF(L29="","",MAX(M$4:M28)+1)</f>
      </c>
      <c r="N29" s="83">
        <f t="shared" si="5"/>
      </c>
      <c r="O29" s="84">
        <f t="shared" si="6"/>
      </c>
      <c r="P29" s="116">
        <f>IF(O29="","",MAX(P$4:P28)+1)</f>
      </c>
      <c r="Q29" s="83">
        <f t="shared" si="7"/>
      </c>
      <c r="R29" s="84">
        <f t="shared" si="8"/>
      </c>
      <c r="S29" s="116">
        <f>IF(R29="","",MAX(S$4:S28)+1)</f>
      </c>
      <c r="T29" s="83">
        <f t="shared" si="9"/>
      </c>
      <c r="U29" s="84">
        <f t="shared" si="10"/>
      </c>
      <c r="V29" s="116">
        <f>IF(U29="","",MAX(V$4:V28)+1)</f>
      </c>
      <c r="W29" s="83">
        <f t="shared" si="11"/>
      </c>
      <c r="X29" s="85">
        <f t="shared" si="12"/>
      </c>
      <c r="Y29" s="116">
        <f>IF(X29="","",MAX(Y$4:Y28)+1)</f>
      </c>
      <c r="Z29" s="83">
        <f t="shared" si="13"/>
      </c>
      <c r="AA29" s="84">
        <f t="shared" si="14"/>
      </c>
      <c r="AB29" s="133">
        <f>IF(AA29="","",MAX(AB$4:AB28)+1)</f>
      </c>
      <c r="AC29" s="106">
        <f>IF(ISNA(INDEX($K$5:$K$90,MATCH(ROWS($M$5:M29),$M$5:$M$90,0))),"",INDEX($K$5:$K$90,MATCH(ROWS($M$5:M29),$M$5:$M$90,0)))</f>
      </c>
      <c r="AD29" s="101">
        <f>IF(ISNA(INDEX($L$5:$L$90,MATCH(ROWS($M$5:M29),$M$5:$M$90,0))),"",INDEX($L$5:$L$90,MATCH(ROWS($M$5:M29),$M$5:$M$90,0)))</f>
      </c>
      <c r="AE29" s="87">
        <f>IF(ISNA(INDEX($N$5:$N$90,MATCH(ROWS($P$5:P29),$P$5:$P$90,0))),"",INDEX($N$5:$N$90,MATCH(ROWS($P$5:P29),$P$5:$P$90,0)))</f>
      </c>
      <c r="AF29" s="101">
        <f>IF(ISNA(INDEX($O$5:$O$90,MATCH(ROWS($P$5:P29),$P$5:$P$90,0))),"",INDEX($O$5:$O$90,MATCH(ROWS($P$5:P29),$P$5:$P$90,0)))</f>
      </c>
      <c r="AG29" s="106">
        <f>IF(ISNA(INDEX($Q$5:$Q$90,MATCH(ROWS($S$5:S29),$S$5:$S$90,0))),"",INDEX($Q$5:$Q$90,MATCH(ROWS($S$5:S29),$S$5:$S$90,0)))</f>
      </c>
      <c r="AH29" s="101">
        <f>IF(ISNA(INDEX($R$5:$R$90,MATCH(ROWS($S$5:S29),$S$5:$S$90,0))),"",INDEX($R$5:$R$90,MATCH(ROWS($S$5:S29),$S$5:$S$90,0)))</f>
      </c>
      <c r="AI29" s="87">
        <f>IF(ISNA(INDEX($T$5:$T$90,MATCH(ROWS($V$5:V29),$V$5:$V$90,0))),"",INDEX($T$5:$T$90,MATCH(ROWS($V$5:V29),$V$5:$V$90,0)))</f>
      </c>
      <c r="AJ29" s="104">
        <f>IF(ISNA(INDEX($U$5:$U$90,MATCH(ROWS($V$5:V29),$V$5:$V$90,0))),"",INDEX($U$5:$U$90,MATCH(ROWS($V$5:V29),$V$5:$V$90,0)))</f>
      </c>
      <c r="AK29" s="106">
        <f>IF(ISNA(INDEX($W$5:$W$90,MATCH(ROWS($Y$5:Y29),$Y$5:$Y$90,0))),"",INDEX($W$5:$W$90,MATCH(ROWS($Y$5:Y29),$Y$5:$Y$90,0)))</f>
      </c>
      <c r="AL29" s="101">
        <f>IF(ISNA(INDEX($X$5:$X$90,MATCH(ROWS($Y$5:Y29),$Y$5:$Y$90,0))),"",INDEX($X$5:$X$90,MATCH(ROWS($Y$5:Y29),$Y$5:$Y$90,0)))</f>
      </c>
      <c r="AM29" s="106">
        <f>IF(ISNA(INDEX($Z$5:$Z$90,MATCH(ROWS($AB$5:AB29),$AB$5:$AB$90,0))),"",INDEX($Z$5:$Z$90,MATCH(ROWS($AB$5:AB29),$AB$5:$AB$90,0)))</f>
      </c>
      <c r="AN29" s="86">
        <f>IF(ISNA(INDEX($AA$5:$AA$90,MATCH(ROWS($AB$5:AB29),$AB$5:$AB$90,0))),"",INDEX($AA$5:$AA$90,MATCH(ROWS($AB$5:AB29),$AB$5:$AB$90,0)))</f>
      </c>
    </row>
    <row r="30" spans="2:40" ht="15.75" customHeight="1" thickBot="1">
      <c r="B30" s="61">
        <v>26</v>
      </c>
      <c r="C30" s="71" t="str">
        <f t="shared" si="2"/>
        <v> </v>
      </c>
      <c r="D30" s="7" t="s">
        <v>53</v>
      </c>
      <c r="E30" s="7">
        <v>162014</v>
      </c>
      <c r="F30" s="7">
        <v>2838</v>
      </c>
      <c r="G30" s="7">
        <v>1</v>
      </c>
      <c r="H30" s="113">
        <f t="shared" si="0"/>
        <v>0.35</v>
      </c>
      <c r="I30" s="2"/>
      <c r="J30" s="68">
        <f t="shared" si="1"/>
        <v>0.3523608174770965</v>
      </c>
      <c r="K30" s="83">
        <f t="shared" si="3"/>
      </c>
      <c r="L30" s="84">
        <f t="shared" si="4"/>
      </c>
      <c r="M30" s="123">
        <f>IF(L30="","",MAX(M$4:M29)+1)</f>
      </c>
      <c r="N30" s="83">
        <f t="shared" si="5"/>
      </c>
      <c r="O30" s="84">
        <f t="shared" si="6"/>
      </c>
      <c r="P30" s="116">
        <f>IF(O30="","",MAX(P$4:P29)+1)</f>
      </c>
      <c r="Q30" s="83">
        <f t="shared" si="7"/>
      </c>
      <c r="R30" s="84">
        <f t="shared" si="8"/>
      </c>
      <c r="S30" s="116">
        <f>IF(R30="","",MAX(S$4:S29)+1)</f>
      </c>
      <c r="T30" s="83">
        <f t="shared" si="9"/>
      </c>
      <c r="U30" s="84">
        <f t="shared" si="10"/>
      </c>
      <c r="V30" s="116">
        <f>IF(U30="","",MAX(V$4:V29)+1)</f>
      </c>
      <c r="W30" s="83">
        <f t="shared" si="11"/>
      </c>
      <c r="X30" s="85">
        <f t="shared" si="12"/>
      </c>
      <c r="Y30" s="116">
        <f>IF(X30="","",MAX(Y$4:Y29)+1)</f>
      </c>
      <c r="Z30" s="83">
        <f t="shared" si="13"/>
      </c>
      <c r="AA30" s="84">
        <f t="shared" si="14"/>
      </c>
      <c r="AB30" s="133">
        <f>IF(AA30="","",MAX(AB$4:AB29)+1)</f>
      </c>
      <c r="AC30" s="106">
        <f>IF(ISNA(INDEX($K$5:$K$90,MATCH(ROWS($M$5:M30),$M$5:$M$90,0))),"",INDEX($K$5:$K$90,MATCH(ROWS($M$5:M30),$M$5:$M$90,0)))</f>
      </c>
      <c r="AD30" s="101">
        <f>IF(ISNA(INDEX($L$5:$L$90,MATCH(ROWS($M$5:M30),$M$5:$M$90,0))),"",INDEX($L$5:$L$90,MATCH(ROWS($M$5:M30),$M$5:$M$90,0)))</f>
      </c>
      <c r="AE30" s="87">
        <f>IF(ISNA(INDEX($N$5:$N$90,MATCH(ROWS($P$5:P30),$P$5:$P$90,0))),"",INDEX($N$5:$N$90,MATCH(ROWS($P$5:P30),$P$5:$P$90,0)))</f>
      </c>
      <c r="AF30" s="101">
        <f>IF(ISNA(INDEX($O$5:$O$90,MATCH(ROWS($P$5:P30),$P$5:$P$90,0))),"",INDEX($O$5:$O$90,MATCH(ROWS($P$5:P30),$P$5:$P$90,0)))</f>
      </c>
      <c r="AG30" s="106">
        <f>IF(ISNA(INDEX($Q$5:$Q$90,MATCH(ROWS($S$5:S30),$S$5:$S$90,0))),"",INDEX($Q$5:$Q$90,MATCH(ROWS($S$5:S30),$S$5:$S$90,0)))</f>
      </c>
      <c r="AH30" s="101">
        <f>IF(ISNA(INDEX($R$5:$R$90,MATCH(ROWS($S$5:S30),$S$5:$S$90,0))),"",INDEX($R$5:$R$90,MATCH(ROWS($S$5:S30),$S$5:$S$90,0)))</f>
      </c>
      <c r="AI30" s="87">
        <f>IF(ISNA(INDEX($T$5:$T$90,MATCH(ROWS($V$5:V30),$V$5:$V$90,0))),"",INDEX($T$5:$T$90,MATCH(ROWS($V$5:V30),$V$5:$V$90,0)))</f>
      </c>
      <c r="AJ30" s="104">
        <f>IF(ISNA(INDEX($U$5:$U$90,MATCH(ROWS($V$5:V30),$V$5:$V$90,0))),"",INDEX($U$5:$U$90,MATCH(ROWS($V$5:V30),$V$5:$V$90,0)))</f>
      </c>
      <c r="AK30" s="106">
        <f>IF(ISNA(INDEX($W$5:$W$90,MATCH(ROWS($Y$5:Y30),$Y$5:$Y$90,0))),"",INDEX($W$5:$W$90,MATCH(ROWS($Y$5:Y30),$Y$5:$Y$90,0)))</f>
      </c>
      <c r="AL30" s="101">
        <f>IF(ISNA(INDEX($X$5:$X$90,MATCH(ROWS($Y$5:Y30),$Y$5:$Y$90,0))),"",INDEX($X$5:$X$90,MATCH(ROWS($Y$5:Y30),$Y$5:$Y$90,0)))</f>
      </c>
      <c r="AM30" s="106">
        <f>IF(ISNA(INDEX($Z$5:$Z$90,MATCH(ROWS($AB$5:AB30),$AB$5:$AB$90,0))),"",INDEX($Z$5:$Z$90,MATCH(ROWS($AB$5:AB30),$AB$5:$AB$90,0)))</f>
      </c>
      <c r="AN30" s="86">
        <f>IF(ISNA(INDEX($AA$5:$AA$90,MATCH(ROWS($AB$5:AB30),$AB$5:$AB$90,0))),"",INDEX($AA$5:$AA$90,MATCH(ROWS($AB$5:AB30),$AB$5:$AB$90,0)))</f>
      </c>
    </row>
    <row r="31" spans="2:40" ht="15.75" customHeight="1" thickBot="1">
      <c r="B31" s="60">
        <v>27</v>
      </c>
      <c r="C31" s="71" t="str">
        <f t="shared" si="2"/>
        <v> </v>
      </c>
      <c r="D31" s="7" t="s">
        <v>55</v>
      </c>
      <c r="E31" s="7">
        <v>162327</v>
      </c>
      <c r="F31" s="7">
        <v>3150</v>
      </c>
      <c r="G31" s="7">
        <v>1</v>
      </c>
      <c r="H31" s="113">
        <f t="shared" si="0"/>
        <v>0.32</v>
      </c>
      <c r="I31" s="2">
        <v>0</v>
      </c>
      <c r="J31" s="68">
        <f t="shared" si="1"/>
        <v>0.31746031746031744</v>
      </c>
      <c r="K31" s="83">
        <f t="shared" si="3"/>
      </c>
      <c r="L31" s="84">
        <f t="shared" si="4"/>
      </c>
      <c r="M31" s="123">
        <f>IF(L31="","",MAX(M$4:M30)+1)</f>
      </c>
      <c r="N31" s="83">
        <f t="shared" si="5"/>
      </c>
      <c r="O31" s="84">
        <f t="shared" si="6"/>
      </c>
      <c r="P31" s="116">
        <f>IF(O31="","",MAX(P$4:P30)+1)</f>
      </c>
      <c r="Q31" s="83">
        <f t="shared" si="7"/>
      </c>
      <c r="R31" s="84">
        <f t="shared" si="8"/>
      </c>
      <c r="S31" s="116">
        <f>IF(R31="","",MAX(S$4:S30)+1)</f>
      </c>
      <c r="T31" s="83">
        <f t="shared" si="9"/>
      </c>
      <c r="U31" s="84">
        <f t="shared" si="10"/>
      </c>
      <c r="V31" s="116">
        <f>IF(U31="","",MAX(V$4:V30)+1)</f>
      </c>
      <c r="W31" s="83">
        <f t="shared" si="11"/>
      </c>
      <c r="X31" s="85">
        <f t="shared" si="12"/>
      </c>
      <c r="Y31" s="116">
        <f>IF(X31="","",MAX(Y$4:Y30)+1)</f>
      </c>
      <c r="Z31" s="83">
        <f t="shared" si="13"/>
      </c>
      <c r="AA31" s="84">
        <f t="shared" si="14"/>
      </c>
      <c r="AB31" s="133">
        <f>IF(AA31="","",MAX(AB$4:AB30)+1)</f>
      </c>
      <c r="AC31" s="106">
        <f>IF(ISNA(INDEX($K$5:$K$90,MATCH(ROWS($M$5:M31),$M$5:$M$90,0))),"",INDEX($K$5:$K$90,MATCH(ROWS($M$5:M31),$M$5:$M$90,0)))</f>
      </c>
      <c r="AD31" s="101">
        <f>IF(ISNA(INDEX($L$5:$L$90,MATCH(ROWS($M$5:M31),$M$5:$M$90,0))),"",INDEX($L$5:$L$90,MATCH(ROWS($M$5:M31),$M$5:$M$90,0)))</f>
      </c>
      <c r="AE31" s="87">
        <f>IF(ISNA(INDEX($N$5:$N$90,MATCH(ROWS($P$5:P31),$P$5:$P$90,0))),"",INDEX($N$5:$N$90,MATCH(ROWS($P$5:P31),$P$5:$P$90,0)))</f>
      </c>
      <c r="AF31" s="101">
        <f>IF(ISNA(INDEX($O$5:$O$90,MATCH(ROWS($P$5:P31),$P$5:$P$90,0))),"",INDEX($O$5:$O$90,MATCH(ROWS($P$5:P31),$P$5:$P$90,0)))</f>
      </c>
      <c r="AG31" s="106">
        <f>IF(ISNA(INDEX($Q$5:$Q$90,MATCH(ROWS($S$5:S31),$S$5:$S$90,0))),"",INDEX($Q$5:$Q$90,MATCH(ROWS($S$5:S31),$S$5:$S$90,0)))</f>
      </c>
      <c r="AH31" s="101">
        <f>IF(ISNA(INDEX($R$5:$R$90,MATCH(ROWS($S$5:S31),$S$5:$S$90,0))),"",INDEX($R$5:$R$90,MATCH(ROWS($S$5:S31),$S$5:$S$90,0)))</f>
      </c>
      <c r="AI31" s="87">
        <f>IF(ISNA(INDEX($T$5:$T$90,MATCH(ROWS($V$5:V31),$V$5:$V$90,0))),"",INDEX($T$5:$T$90,MATCH(ROWS($V$5:V31),$V$5:$V$90,0)))</f>
      </c>
      <c r="AJ31" s="104">
        <f>IF(ISNA(INDEX($U$5:$U$90,MATCH(ROWS($V$5:V31),$V$5:$V$90,0))),"",INDEX($U$5:$U$90,MATCH(ROWS($V$5:V31),$V$5:$V$90,0)))</f>
      </c>
      <c r="AK31" s="106">
        <f>IF(ISNA(INDEX($W$5:$W$90,MATCH(ROWS($Y$5:Y31),$Y$5:$Y$90,0))),"",INDEX($W$5:$W$90,MATCH(ROWS($Y$5:Y31),$Y$5:$Y$90,0)))</f>
      </c>
      <c r="AL31" s="101">
        <f>IF(ISNA(INDEX($X$5:$X$90,MATCH(ROWS($Y$5:Y31),$Y$5:$Y$90,0))),"",INDEX($X$5:$X$90,MATCH(ROWS($Y$5:Y31),$Y$5:$Y$90,0)))</f>
      </c>
      <c r="AM31" s="106">
        <f>IF(ISNA(INDEX($Z$5:$Z$90,MATCH(ROWS($AB$5:AB31),$AB$5:$AB$90,0))),"",INDEX($Z$5:$Z$90,MATCH(ROWS($AB$5:AB31),$AB$5:$AB$90,0)))</f>
      </c>
      <c r="AN31" s="86">
        <f>IF(ISNA(INDEX($AA$5:$AA$90,MATCH(ROWS($AB$5:AB31),$AB$5:$AB$90,0))),"",INDEX($AA$5:$AA$90,MATCH(ROWS($AB$5:AB31),$AB$5:$AB$90,0)))</f>
      </c>
    </row>
    <row r="32" spans="2:40" ht="15.75" customHeight="1" thickBot="1">
      <c r="B32" s="61">
        <v>28</v>
      </c>
      <c r="C32" s="71" t="str">
        <f t="shared" si="2"/>
        <v> </v>
      </c>
      <c r="D32" s="7" t="s">
        <v>50</v>
      </c>
      <c r="E32" s="7">
        <v>161829</v>
      </c>
      <c r="F32" s="7">
        <v>37500</v>
      </c>
      <c r="G32" s="7">
        <v>12</v>
      </c>
      <c r="H32" s="113">
        <f t="shared" si="0"/>
        <v>0.32</v>
      </c>
      <c r="I32" s="2"/>
      <c r="J32" s="68">
        <f t="shared" si="1"/>
        <v>0.32</v>
      </c>
      <c r="K32" s="83">
        <f t="shared" si="3"/>
      </c>
      <c r="L32" s="84">
        <f t="shared" si="4"/>
      </c>
      <c r="M32" s="123">
        <f>IF(L32="","",MAX(M$4:M31)+1)</f>
      </c>
      <c r="N32" s="83">
        <f t="shared" si="5"/>
      </c>
      <c r="O32" s="84">
        <f t="shared" si="6"/>
      </c>
      <c r="P32" s="116">
        <f>IF(O32="","",MAX(P$4:P31)+1)</f>
      </c>
      <c r="Q32" s="83">
        <f t="shared" si="7"/>
      </c>
      <c r="R32" s="84">
        <f t="shared" si="8"/>
      </c>
      <c r="S32" s="116">
        <f>IF(R32="","",MAX(S$4:S31)+1)</f>
      </c>
      <c r="T32" s="83">
        <f t="shared" si="9"/>
      </c>
      <c r="U32" s="84">
        <f t="shared" si="10"/>
      </c>
      <c r="V32" s="116">
        <f>IF(U32="","",MAX(V$4:V31)+1)</f>
      </c>
      <c r="W32" s="83">
        <f t="shared" si="11"/>
      </c>
      <c r="X32" s="85">
        <f t="shared" si="12"/>
      </c>
      <c r="Y32" s="116">
        <f>IF(X32="","",MAX(Y$4:Y31)+1)</f>
      </c>
      <c r="Z32" s="83">
        <f t="shared" si="13"/>
      </c>
      <c r="AA32" s="84">
        <f t="shared" si="14"/>
      </c>
      <c r="AB32" s="133">
        <f>IF(AA32="","",MAX(AB$4:AB31)+1)</f>
      </c>
      <c r="AC32" s="106">
        <f>IF(ISNA(INDEX($K$5:$K$90,MATCH(ROWS($M$5:M32),$M$5:$M$90,0))),"",INDEX($K$5:$K$90,MATCH(ROWS($M$5:M32),$M$5:$M$90,0)))</f>
      </c>
      <c r="AD32" s="101">
        <f>IF(ISNA(INDEX($L$5:$L$90,MATCH(ROWS($M$5:M32),$M$5:$M$90,0))),"",INDEX($L$5:$L$90,MATCH(ROWS($M$5:M32),$M$5:$M$90,0)))</f>
      </c>
      <c r="AE32" s="87">
        <f>IF(ISNA(INDEX($N$5:$N$90,MATCH(ROWS($P$5:P32),$P$5:$P$90,0))),"",INDEX($N$5:$N$90,MATCH(ROWS($P$5:P32),$P$5:$P$90,0)))</f>
      </c>
      <c r="AF32" s="101">
        <f>IF(ISNA(INDEX($O$5:$O$90,MATCH(ROWS($P$5:P32),$P$5:$P$90,0))),"",INDEX($O$5:$O$90,MATCH(ROWS($P$5:P32),$P$5:$P$90,0)))</f>
      </c>
      <c r="AG32" s="106">
        <f>IF(ISNA(INDEX($Q$5:$Q$90,MATCH(ROWS($S$5:S32),$S$5:$S$90,0))),"",INDEX($Q$5:$Q$90,MATCH(ROWS($S$5:S32),$S$5:$S$90,0)))</f>
      </c>
      <c r="AH32" s="101">
        <f>IF(ISNA(INDEX($R$5:$R$90,MATCH(ROWS($S$5:S32),$S$5:$S$90,0))),"",INDEX($R$5:$R$90,MATCH(ROWS($S$5:S32),$S$5:$S$90,0)))</f>
      </c>
      <c r="AI32" s="87">
        <f>IF(ISNA(INDEX($T$5:$T$90,MATCH(ROWS($V$5:V32),$V$5:$V$90,0))),"",INDEX($T$5:$T$90,MATCH(ROWS($V$5:V32),$V$5:$V$90,0)))</f>
      </c>
      <c r="AJ32" s="104">
        <f>IF(ISNA(INDEX($U$5:$U$90,MATCH(ROWS($V$5:V32),$V$5:$V$90,0))),"",INDEX($U$5:$U$90,MATCH(ROWS($V$5:V32),$V$5:$V$90,0)))</f>
      </c>
      <c r="AK32" s="106">
        <f>IF(ISNA(INDEX($W$5:$W$90,MATCH(ROWS($Y$5:Y32),$Y$5:$Y$90,0))),"",INDEX($W$5:$W$90,MATCH(ROWS($Y$5:Y32),$Y$5:$Y$90,0)))</f>
      </c>
      <c r="AL32" s="101">
        <f>IF(ISNA(INDEX($X$5:$X$90,MATCH(ROWS($Y$5:Y32),$Y$5:$Y$90,0))),"",INDEX($X$5:$X$90,MATCH(ROWS($Y$5:Y32),$Y$5:$Y$90,0)))</f>
      </c>
      <c r="AM32" s="106">
        <f>IF(ISNA(INDEX($Z$5:$Z$90,MATCH(ROWS($AB$5:AB32),$AB$5:$AB$90,0))),"",INDEX($Z$5:$Z$90,MATCH(ROWS($AB$5:AB32),$AB$5:$AB$90,0)))</f>
      </c>
      <c r="AN32" s="86">
        <f>IF(ISNA(INDEX($AA$5:$AA$90,MATCH(ROWS($AB$5:AB32),$AB$5:$AB$90,0))),"",INDEX($AA$5:$AA$90,MATCH(ROWS($AB$5:AB32),$AB$5:$AB$90,0)))</f>
      </c>
    </row>
    <row r="33" spans="2:40" ht="15.75" customHeight="1" thickBot="1">
      <c r="B33" s="60">
        <v>29</v>
      </c>
      <c r="C33" s="71" t="str">
        <f t="shared" si="2"/>
        <v> </v>
      </c>
      <c r="D33" s="7" t="s">
        <v>89</v>
      </c>
      <c r="E33" s="7">
        <v>164598</v>
      </c>
      <c r="F33" s="7">
        <v>3194</v>
      </c>
      <c r="G33" s="7">
        <v>1</v>
      </c>
      <c r="H33" s="113">
        <f t="shared" si="0"/>
        <v>0.31</v>
      </c>
      <c r="I33" s="2"/>
      <c r="J33" s="68">
        <f t="shared" si="1"/>
        <v>0.31308703819661865</v>
      </c>
      <c r="K33" s="83">
        <f t="shared" si="3"/>
      </c>
      <c r="L33" s="84">
        <f t="shared" si="4"/>
      </c>
      <c r="M33" s="123">
        <f>IF(L33="","",MAX(M$4:M32)+1)</f>
      </c>
      <c r="N33" s="83">
        <f t="shared" si="5"/>
      </c>
      <c r="O33" s="84">
        <f t="shared" si="6"/>
      </c>
      <c r="P33" s="116">
        <f>IF(O33="","",MAX(P$4:P32)+1)</f>
      </c>
      <c r="Q33" s="83">
        <f t="shared" si="7"/>
      </c>
      <c r="R33" s="84">
        <f t="shared" si="8"/>
      </c>
      <c r="S33" s="116">
        <f>IF(R33="","",MAX(S$4:S32)+1)</f>
      </c>
      <c r="T33" s="83">
        <f t="shared" si="9"/>
      </c>
      <c r="U33" s="84">
        <f t="shared" si="10"/>
      </c>
      <c r="V33" s="116">
        <f>IF(U33="","",MAX(V$4:V32)+1)</f>
      </c>
      <c r="W33" s="83">
        <f t="shared" si="11"/>
      </c>
      <c r="X33" s="85">
        <f t="shared" si="12"/>
      </c>
      <c r="Y33" s="116">
        <f>IF(X33="","",MAX(Y$4:Y32)+1)</f>
      </c>
      <c r="Z33" s="83">
        <f t="shared" si="13"/>
      </c>
      <c r="AA33" s="84">
        <f t="shared" si="14"/>
      </c>
      <c r="AB33" s="133">
        <f>IF(AA33="","",MAX(AB$4:AB32)+1)</f>
      </c>
      <c r="AC33" s="106">
        <f>IF(ISNA(INDEX($K$5:$K$90,MATCH(ROWS($M$5:M33),$M$5:$M$90,0))),"",INDEX($K$5:$K$90,MATCH(ROWS($M$5:M33),$M$5:$M$90,0)))</f>
      </c>
      <c r="AD33" s="101">
        <f>IF(ISNA(INDEX($L$5:$L$90,MATCH(ROWS($M$5:M33),$M$5:$M$90,0))),"",INDEX($L$5:$L$90,MATCH(ROWS($M$5:M33),$M$5:$M$90,0)))</f>
      </c>
      <c r="AE33" s="87">
        <f>IF(ISNA(INDEX($N$5:$N$90,MATCH(ROWS($P$5:P33),$P$5:$P$90,0))),"",INDEX($N$5:$N$90,MATCH(ROWS($P$5:P33),$P$5:$P$90,0)))</f>
      </c>
      <c r="AF33" s="101">
        <f>IF(ISNA(INDEX($O$5:$O$90,MATCH(ROWS($P$5:P33),$P$5:$P$90,0))),"",INDEX($O$5:$O$90,MATCH(ROWS($P$5:P33),$P$5:$P$90,0)))</f>
      </c>
      <c r="AG33" s="106">
        <f>IF(ISNA(INDEX($Q$5:$Q$90,MATCH(ROWS($S$5:S33),$S$5:$S$90,0))),"",INDEX($Q$5:$Q$90,MATCH(ROWS($S$5:S33),$S$5:$S$90,0)))</f>
      </c>
      <c r="AH33" s="101">
        <f>IF(ISNA(INDEX($R$5:$R$90,MATCH(ROWS($S$5:S33),$S$5:$S$90,0))),"",INDEX($R$5:$R$90,MATCH(ROWS($S$5:S33),$S$5:$S$90,0)))</f>
      </c>
      <c r="AI33" s="87">
        <f>IF(ISNA(INDEX($T$5:$T$90,MATCH(ROWS($V$5:V33),$V$5:$V$90,0))),"",INDEX($T$5:$T$90,MATCH(ROWS($V$5:V33),$V$5:$V$90,0)))</f>
      </c>
      <c r="AJ33" s="104">
        <f>IF(ISNA(INDEX($U$5:$U$90,MATCH(ROWS($V$5:V33),$V$5:$V$90,0))),"",INDEX($U$5:$U$90,MATCH(ROWS($V$5:V33),$V$5:$V$90,0)))</f>
      </c>
      <c r="AK33" s="106">
        <f>IF(ISNA(INDEX($W$5:$W$90,MATCH(ROWS($Y$5:Y33),$Y$5:$Y$90,0))),"",INDEX($W$5:$W$90,MATCH(ROWS($Y$5:Y33),$Y$5:$Y$90,0)))</f>
      </c>
      <c r="AL33" s="101">
        <f>IF(ISNA(INDEX($X$5:$X$90,MATCH(ROWS($Y$5:Y33),$Y$5:$Y$90,0))),"",INDEX($X$5:$X$90,MATCH(ROWS($Y$5:Y33),$Y$5:$Y$90,0)))</f>
      </c>
      <c r="AM33" s="106">
        <f>IF(ISNA(INDEX($Z$5:$Z$90,MATCH(ROWS($AB$5:AB33),$AB$5:$AB$90,0))),"",INDEX($Z$5:$Z$90,MATCH(ROWS($AB$5:AB33),$AB$5:$AB$90,0)))</f>
      </c>
      <c r="AN33" s="86">
        <f>IF(ISNA(INDEX($AA$5:$AA$90,MATCH(ROWS($AB$5:AB33),$AB$5:$AB$90,0))),"",INDEX($AA$5:$AA$90,MATCH(ROWS($AB$5:AB33),$AB$5:$AB$90,0)))</f>
      </c>
    </row>
    <row r="34" spans="2:40" ht="15.75" customHeight="1" thickBot="1">
      <c r="B34" s="61">
        <v>30</v>
      </c>
      <c r="C34" s="71" t="str">
        <f t="shared" si="2"/>
        <v> </v>
      </c>
      <c r="D34" s="8" t="s">
        <v>116</v>
      </c>
      <c r="E34" s="8">
        <v>166413</v>
      </c>
      <c r="F34" s="8">
        <v>3249</v>
      </c>
      <c r="G34" s="7">
        <v>1</v>
      </c>
      <c r="H34" s="113">
        <f t="shared" si="0"/>
        <v>0.31</v>
      </c>
      <c r="I34" s="3"/>
      <c r="J34" s="68">
        <f t="shared" si="1"/>
        <v>0.3077870113881194</v>
      </c>
      <c r="K34" s="83">
        <f t="shared" si="3"/>
      </c>
      <c r="L34" s="84">
        <f t="shared" si="4"/>
      </c>
      <c r="M34" s="123">
        <f>IF(L34="","",MAX(M$4:M33)+1)</f>
      </c>
      <c r="N34" s="83">
        <f t="shared" si="5"/>
      </c>
      <c r="O34" s="84">
        <f t="shared" si="6"/>
      </c>
      <c r="P34" s="116">
        <f>IF(O34="","",MAX(P$4:P33)+1)</f>
      </c>
      <c r="Q34" s="83">
        <f t="shared" si="7"/>
      </c>
      <c r="R34" s="84">
        <f t="shared" si="8"/>
      </c>
      <c r="S34" s="116">
        <f>IF(R34="","",MAX(S$4:S33)+1)</f>
      </c>
      <c r="T34" s="83">
        <f t="shared" si="9"/>
      </c>
      <c r="U34" s="84">
        <f t="shared" si="10"/>
      </c>
      <c r="V34" s="116">
        <f>IF(U34="","",MAX(V$4:V33)+1)</f>
      </c>
      <c r="W34" s="83">
        <f t="shared" si="11"/>
      </c>
      <c r="X34" s="85">
        <f t="shared" si="12"/>
      </c>
      <c r="Y34" s="116">
        <f>IF(X34="","",MAX(Y$4:Y33)+1)</f>
      </c>
      <c r="Z34" s="83">
        <f t="shared" si="13"/>
      </c>
      <c r="AA34" s="84">
        <f t="shared" si="14"/>
      </c>
      <c r="AB34" s="133">
        <f>IF(AA34="","",MAX(AB$4:AB33)+1)</f>
      </c>
      <c r="AC34" s="106">
        <f>IF(ISNA(INDEX($K$5:$K$90,MATCH(ROWS($M$5:M34),$M$5:$M$90,0))),"",INDEX($K$5:$K$90,MATCH(ROWS($M$5:M34),$M$5:$M$90,0)))</f>
      </c>
      <c r="AD34" s="101">
        <f>IF(ISNA(INDEX($L$5:$L$90,MATCH(ROWS($M$5:M34),$M$5:$M$90,0))),"",INDEX($L$5:$L$90,MATCH(ROWS($M$5:M34),$M$5:$M$90,0)))</f>
      </c>
      <c r="AE34" s="87">
        <f>IF(ISNA(INDEX($N$5:$N$90,MATCH(ROWS($P$5:P34),$P$5:$P$90,0))),"",INDEX($N$5:$N$90,MATCH(ROWS($P$5:P34),$P$5:$P$90,0)))</f>
      </c>
      <c r="AF34" s="101">
        <f>IF(ISNA(INDEX($O$5:$O$90,MATCH(ROWS($P$5:P34),$P$5:$P$90,0))),"",INDEX($O$5:$O$90,MATCH(ROWS($P$5:P34),$P$5:$P$90,0)))</f>
      </c>
      <c r="AG34" s="106">
        <f>IF(ISNA(INDEX($Q$5:$Q$90,MATCH(ROWS($S$5:S34),$S$5:$S$90,0))),"",INDEX($Q$5:$Q$90,MATCH(ROWS($S$5:S34),$S$5:$S$90,0)))</f>
      </c>
      <c r="AH34" s="101">
        <f>IF(ISNA(INDEX($R$5:$R$90,MATCH(ROWS($S$5:S34),$S$5:$S$90,0))),"",INDEX($R$5:$R$90,MATCH(ROWS($S$5:S34),$S$5:$S$90,0)))</f>
      </c>
      <c r="AI34" s="87">
        <f>IF(ISNA(INDEX($T$5:$T$90,MATCH(ROWS($V$5:V34),$V$5:$V$90,0))),"",INDEX($T$5:$T$90,MATCH(ROWS($V$5:V34),$V$5:$V$90,0)))</f>
      </c>
      <c r="AJ34" s="104">
        <f>IF(ISNA(INDEX($U$5:$U$90,MATCH(ROWS($V$5:V34),$V$5:$V$90,0))),"",INDEX($U$5:$U$90,MATCH(ROWS($V$5:V34),$V$5:$V$90,0)))</f>
      </c>
      <c r="AK34" s="106">
        <f>IF(ISNA(INDEX($W$5:$W$90,MATCH(ROWS($Y$5:Y34),$Y$5:$Y$90,0))),"",INDEX($W$5:$W$90,MATCH(ROWS($Y$5:Y34),$Y$5:$Y$90,0)))</f>
      </c>
      <c r="AL34" s="101">
        <f>IF(ISNA(INDEX($X$5:$X$90,MATCH(ROWS($Y$5:Y34),$Y$5:$Y$90,0))),"",INDEX($X$5:$X$90,MATCH(ROWS($Y$5:Y34),$Y$5:$Y$90,0)))</f>
      </c>
      <c r="AM34" s="106">
        <f>IF(ISNA(INDEX($Z$5:$Z$90,MATCH(ROWS($AB$5:AB34),$AB$5:$AB$90,0))),"",INDEX($Z$5:$Z$90,MATCH(ROWS($AB$5:AB34),$AB$5:$AB$90,0)))</f>
      </c>
      <c r="AN34" s="86">
        <f>IF(ISNA(INDEX($AA$5:$AA$90,MATCH(ROWS($AB$5:AB34),$AB$5:$AB$90,0))),"",INDEX($AA$5:$AA$90,MATCH(ROWS($AB$5:AB34),$AB$5:$AB$90,0)))</f>
      </c>
    </row>
    <row r="35" spans="2:40" ht="15.75" customHeight="1" thickBot="1">
      <c r="B35" s="60">
        <v>31</v>
      </c>
      <c r="C35" s="71" t="str">
        <f t="shared" si="2"/>
        <v> </v>
      </c>
      <c r="D35" s="7" t="s">
        <v>125</v>
      </c>
      <c r="E35" s="7">
        <v>167179</v>
      </c>
      <c r="F35" s="7">
        <v>9699</v>
      </c>
      <c r="G35" s="7">
        <v>3</v>
      </c>
      <c r="H35" s="113">
        <f t="shared" si="0"/>
        <v>0.31</v>
      </c>
      <c r="I35" s="2"/>
      <c r="J35" s="68">
        <f t="shared" si="1"/>
        <v>0.30931023816888337</v>
      </c>
      <c r="K35" s="83">
        <f t="shared" si="3"/>
      </c>
      <c r="L35" s="84">
        <f t="shared" si="4"/>
      </c>
      <c r="M35" s="123">
        <f>IF(L35="","",MAX(M$4:M34)+1)</f>
      </c>
      <c r="N35" s="83">
        <f t="shared" si="5"/>
      </c>
      <c r="O35" s="84">
        <f t="shared" si="6"/>
      </c>
      <c r="P35" s="116">
        <f>IF(O35="","",MAX(P$4:P34)+1)</f>
      </c>
      <c r="Q35" s="83">
        <f t="shared" si="7"/>
      </c>
      <c r="R35" s="84">
        <f t="shared" si="8"/>
      </c>
      <c r="S35" s="116">
        <f>IF(R35="","",MAX(S$4:S34)+1)</f>
      </c>
      <c r="T35" s="83">
        <f t="shared" si="9"/>
      </c>
      <c r="U35" s="84">
        <f t="shared" si="10"/>
      </c>
      <c r="V35" s="116">
        <f>IF(U35="","",MAX(V$4:V34)+1)</f>
      </c>
      <c r="W35" s="83">
        <f t="shared" si="11"/>
      </c>
      <c r="X35" s="85">
        <f t="shared" si="12"/>
      </c>
      <c r="Y35" s="116">
        <f>IF(X35="","",MAX(Y$4:Y34)+1)</f>
      </c>
      <c r="Z35" s="83">
        <f t="shared" si="13"/>
      </c>
      <c r="AA35" s="84">
        <f t="shared" si="14"/>
      </c>
      <c r="AB35" s="133">
        <f>IF(AA35="","",MAX(AB$4:AB34)+1)</f>
      </c>
      <c r="AC35" s="106">
        <f>IF(ISNA(INDEX($K$5:$K$90,MATCH(ROWS($M$5:M35),$M$5:$M$90,0))),"",INDEX($K$5:$K$90,MATCH(ROWS($M$5:M35),$M$5:$M$90,0)))</f>
      </c>
      <c r="AD35" s="101">
        <f>IF(ISNA(INDEX($L$5:$L$90,MATCH(ROWS($M$5:M35),$M$5:$M$90,0))),"",INDEX($L$5:$L$90,MATCH(ROWS($M$5:M35),$M$5:$M$90,0)))</f>
      </c>
      <c r="AE35" s="87">
        <f>IF(ISNA(INDEX($N$5:$N$90,MATCH(ROWS($P$5:P35),$P$5:$P$90,0))),"",INDEX($N$5:$N$90,MATCH(ROWS($P$5:P35),$P$5:$P$90,0)))</f>
      </c>
      <c r="AF35" s="101">
        <f>IF(ISNA(INDEX($O$5:$O$90,MATCH(ROWS($P$5:P35),$P$5:$P$90,0))),"",INDEX($O$5:$O$90,MATCH(ROWS($P$5:P35),$P$5:$P$90,0)))</f>
      </c>
      <c r="AG35" s="106">
        <f>IF(ISNA(INDEX($Q$5:$Q$90,MATCH(ROWS($S$5:S35),$S$5:$S$90,0))),"",INDEX($Q$5:$Q$90,MATCH(ROWS($S$5:S35),$S$5:$S$90,0)))</f>
      </c>
      <c r="AH35" s="101">
        <f>IF(ISNA(INDEX($R$5:$R$90,MATCH(ROWS($S$5:S35),$S$5:$S$90,0))),"",INDEX($R$5:$R$90,MATCH(ROWS($S$5:S35),$S$5:$S$90,0)))</f>
      </c>
      <c r="AI35" s="87">
        <f>IF(ISNA(INDEX($T$5:$T$90,MATCH(ROWS($V$5:V35),$V$5:$V$90,0))),"",INDEX($T$5:$T$90,MATCH(ROWS($V$5:V35),$V$5:$V$90,0)))</f>
      </c>
      <c r="AJ35" s="104">
        <f>IF(ISNA(INDEX($U$5:$U$90,MATCH(ROWS($V$5:V35),$V$5:$V$90,0))),"",INDEX($U$5:$U$90,MATCH(ROWS($V$5:V35),$V$5:$V$90,0)))</f>
      </c>
      <c r="AK35" s="106">
        <f>IF(ISNA(INDEX($W$5:$W$90,MATCH(ROWS($Y$5:Y35),$Y$5:$Y$90,0))),"",INDEX($W$5:$W$90,MATCH(ROWS($Y$5:Y35),$Y$5:$Y$90,0)))</f>
      </c>
      <c r="AL35" s="101">
        <f>IF(ISNA(INDEX($X$5:$X$90,MATCH(ROWS($Y$5:Y35),$Y$5:$Y$90,0))),"",INDEX($X$5:$X$90,MATCH(ROWS($Y$5:Y35),$Y$5:$Y$90,0)))</f>
      </c>
      <c r="AM35" s="106">
        <f>IF(ISNA(INDEX($Z$5:$Z$90,MATCH(ROWS($AB$5:AB35),$AB$5:$AB$90,0))),"",INDEX($Z$5:$Z$90,MATCH(ROWS($AB$5:AB35),$AB$5:$AB$90,0)))</f>
      </c>
      <c r="AN35" s="86">
        <f>IF(ISNA(INDEX($AA$5:$AA$90,MATCH(ROWS($AB$5:AB35),$AB$5:$AB$90,0))),"",INDEX($AA$5:$AA$90,MATCH(ROWS($AB$5:AB35),$AB$5:$AB$90,0)))</f>
      </c>
    </row>
    <row r="36" spans="2:40" ht="15.75" customHeight="1" thickBot="1">
      <c r="B36" s="61">
        <v>32</v>
      </c>
      <c r="C36" s="71" t="str">
        <f t="shared" si="2"/>
        <v> </v>
      </c>
      <c r="D36" s="7" t="s">
        <v>111</v>
      </c>
      <c r="E36" s="7">
        <v>166057</v>
      </c>
      <c r="F36" s="7">
        <v>3369</v>
      </c>
      <c r="G36" s="7">
        <v>1</v>
      </c>
      <c r="H36" s="113">
        <f t="shared" si="0"/>
        <v>0.3</v>
      </c>
      <c r="I36" s="2">
        <v>0</v>
      </c>
      <c r="J36" s="68">
        <f t="shared" si="1"/>
        <v>0.2968239833778569</v>
      </c>
      <c r="K36" s="83">
        <f t="shared" si="3"/>
      </c>
      <c r="L36" s="84">
        <f t="shared" si="4"/>
      </c>
      <c r="M36" s="123">
        <f>IF(L36="","",MAX(M$4:M35)+1)</f>
      </c>
      <c r="N36" s="83">
        <f t="shared" si="5"/>
      </c>
      <c r="O36" s="84">
        <f t="shared" si="6"/>
      </c>
      <c r="P36" s="116">
        <f>IF(O36="","",MAX(P$4:P35)+1)</f>
      </c>
      <c r="Q36" s="83">
        <f t="shared" si="7"/>
      </c>
      <c r="R36" s="84">
        <f t="shared" si="8"/>
      </c>
      <c r="S36" s="116">
        <f>IF(R36="","",MAX(S$4:S35)+1)</f>
      </c>
      <c r="T36" s="83">
        <f t="shared" si="9"/>
      </c>
      <c r="U36" s="84">
        <f t="shared" si="10"/>
      </c>
      <c r="V36" s="116">
        <f>IF(U36="","",MAX(V$4:V35)+1)</f>
      </c>
      <c r="W36" s="83">
        <f t="shared" si="11"/>
      </c>
      <c r="X36" s="85">
        <f t="shared" si="12"/>
      </c>
      <c r="Y36" s="116">
        <f>IF(X36="","",MAX(Y$4:Y35)+1)</f>
      </c>
      <c r="Z36" s="83">
        <f t="shared" si="13"/>
      </c>
      <c r="AA36" s="84">
        <f t="shared" si="14"/>
      </c>
      <c r="AB36" s="133">
        <f>IF(AA36="","",MAX(AB$4:AB35)+1)</f>
      </c>
      <c r="AC36" s="106">
        <f>IF(ISNA(INDEX($K$5:$K$90,MATCH(ROWS($M$5:M36),$M$5:$M$90,0))),"",INDEX($K$5:$K$90,MATCH(ROWS($M$5:M36),$M$5:$M$90,0)))</f>
      </c>
      <c r="AD36" s="101">
        <f>IF(ISNA(INDEX($L$5:$L$90,MATCH(ROWS($M$5:M36),$M$5:$M$90,0))),"",INDEX($L$5:$L$90,MATCH(ROWS($M$5:M36),$M$5:$M$90,0)))</f>
      </c>
      <c r="AE36" s="87">
        <f>IF(ISNA(INDEX($N$5:$N$90,MATCH(ROWS($P$5:P36),$P$5:$P$90,0))),"",INDEX($N$5:$N$90,MATCH(ROWS($P$5:P36),$P$5:$P$90,0)))</f>
      </c>
      <c r="AF36" s="101">
        <f>IF(ISNA(INDEX($O$5:$O$90,MATCH(ROWS($P$5:P36),$P$5:$P$90,0))),"",INDEX($O$5:$O$90,MATCH(ROWS($P$5:P36),$P$5:$P$90,0)))</f>
      </c>
      <c r="AG36" s="106">
        <f>IF(ISNA(INDEX($Q$5:$Q$90,MATCH(ROWS($S$5:S36),$S$5:$S$90,0))),"",INDEX($Q$5:$Q$90,MATCH(ROWS($S$5:S36),$S$5:$S$90,0)))</f>
      </c>
      <c r="AH36" s="101">
        <f>IF(ISNA(INDEX($R$5:$R$90,MATCH(ROWS($S$5:S36),$S$5:$S$90,0))),"",INDEX($R$5:$R$90,MATCH(ROWS($S$5:S36),$S$5:$S$90,0)))</f>
      </c>
      <c r="AI36" s="87">
        <f>IF(ISNA(INDEX($T$5:$T$90,MATCH(ROWS($V$5:V36),$V$5:$V$90,0))),"",INDEX($T$5:$T$90,MATCH(ROWS($V$5:V36),$V$5:$V$90,0)))</f>
      </c>
      <c r="AJ36" s="104">
        <f>IF(ISNA(INDEX($U$5:$U$90,MATCH(ROWS($V$5:V36),$V$5:$V$90,0))),"",INDEX($U$5:$U$90,MATCH(ROWS($V$5:V36),$V$5:$V$90,0)))</f>
      </c>
      <c r="AK36" s="106">
        <f>IF(ISNA(INDEX($W$5:$W$90,MATCH(ROWS($Y$5:Y36),$Y$5:$Y$90,0))),"",INDEX($W$5:$W$90,MATCH(ROWS($Y$5:Y36),$Y$5:$Y$90,0)))</f>
      </c>
      <c r="AL36" s="101">
        <f>IF(ISNA(INDEX($X$5:$X$90,MATCH(ROWS($Y$5:Y36),$Y$5:$Y$90,0))),"",INDEX($X$5:$X$90,MATCH(ROWS($Y$5:Y36),$Y$5:$Y$90,0)))</f>
      </c>
      <c r="AM36" s="106">
        <f>IF(ISNA(INDEX($Z$5:$Z$90,MATCH(ROWS($AB$5:AB36),$AB$5:$AB$90,0))),"",INDEX($Z$5:$Z$90,MATCH(ROWS($AB$5:AB36),$AB$5:$AB$90,0)))</f>
      </c>
      <c r="AN36" s="86">
        <f>IF(ISNA(INDEX($AA$5:$AA$90,MATCH(ROWS($AB$5:AB36),$AB$5:$AB$90,0))),"",INDEX($AA$5:$AA$90,MATCH(ROWS($AB$5:AB36),$AB$5:$AB$90,0)))</f>
      </c>
    </row>
    <row r="37" spans="2:40" ht="16.5" thickBot="1">
      <c r="B37" s="60">
        <v>33</v>
      </c>
      <c r="C37" s="71" t="str">
        <f t="shared" si="2"/>
        <v> </v>
      </c>
      <c r="D37" s="7" t="s">
        <v>91</v>
      </c>
      <c r="E37" s="7">
        <v>164749</v>
      </c>
      <c r="F37" s="7">
        <v>3470</v>
      </c>
      <c r="G37" s="7">
        <v>1</v>
      </c>
      <c r="H37" s="113">
        <f aca="true" t="shared" si="15" ref="H37:H68">ROUND(J37,2)</f>
        <v>0.29</v>
      </c>
      <c r="I37" s="2"/>
      <c r="J37" s="68">
        <f t="shared" si="1"/>
        <v>0.2881844380403458</v>
      </c>
      <c r="K37" s="83">
        <f t="shared" si="3"/>
      </c>
      <c r="L37" s="84">
        <f t="shared" si="4"/>
      </c>
      <c r="M37" s="123">
        <f>IF(L37="","",MAX(M$4:M36)+1)</f>
      </c>
      <c r="N37" s="83">
        <f t="shared" si="5"/>
      </c>
      <c r="O37" s="84">
        <f t="shared" si="6"/>
      </c>
      <c r="P37" s="116">
        <f>IF(O37="","",MAX(P$4:P36)+1)</f>
      </c>
      <c r="Q37" s="83">
        <f t="shared" si="7"/>
      </c>
      <c r="R37" s="84">
        <f t="shared" si="8"/>
      </c>
      <c r="S37" s="116">
        <f>IF(R37="","",MAX(S$4:S36)+1)</f>
      </c>
      <c r="T37" s="83">
        <f t="shared" si="9"/>
      </c>
      <c r="U37" s="84">
        <f t="shared" si="10"/>
      </c>
      <c r="V37" s="116">
        <f>IF(U37="","",MAX(V$4:V36)+1)</f>
      </c>
      <c r="W37" s="83">
        <f t="shared" si="11"/>
      </c>
      <c r="X37" s="85">
        <f t="shared" si="12"/>
      </c>
      <c r="Y37" s="116">
        <f>IF(X37="","",MAX(Y$4:Y36)+1)</f>
      </c>
      <c r="Z37" s="83">
        <f t="shared" si="13"/>
      </c>
      <c r="AA37" s="84">
        <f t="shared" si="14"/>
      </c>
      <c r="AB37" s="133">
        <f>IF(AA37="","",MAX(AB$4:AB36)+1)</f>
      </c>
      <c r="AC37" s="106">
        <f>IF(ISNA(INDEX($K$5:$K$90,MATCH(ROWS($M$5:M37),$M$5:$M$90,0))),"",INDEX($K$5:$K$90,MATCH(ROWS($M$5:M37),$M$5:$M$90,0)))</f>
      </c>
      <c r="AD37" s="101">
        <f>IF(ISNA(INDEX($L$5:$L$90,MATCH(ROWS($M$5:M37),$M$5:$M$90,0))),"",INDEX($L$5:$L$90,MATCH(ROWS($M$5:M37),$M$5:$M$90,0)))</f>
      </c>
      <c r="AE37" s="87">
        <f>IF(ISNA(INDEX($N$5:$N$90,MATCH(ROWS($P$5:P37),$P$5:$P$90,0))),"",INDEX($N$5:$N$90,MATCH(ROWS($P$5:P37),$P$5:$P$90,0)))</f>
      </c>
      <c r="AF37" s="101">
        <f>IF(ISNA(INDEX($O$5:$O$90,MATCH(ROWS($P$5:P37),$P$5:$P$90,0))),"",INDEX($O$5:$O$90,MATCH(ROWS($P$5:P37),$P$5:$P$90,0)))</f>
      </c>
      <c r="AG37" s="106">
        <f>IF(ISNA(INDEX($Q$5:$Q$90,MATCH(ROWS($S$5:S37),$S$5:$S$90,0))),"",INDEX($Q$5:$Q$90,MATCH(ROWS($S$5:S37),$S$5:$S$90,0)))</f>
      </c>
      <c r="AH37" s="101">
        <f>IF(ISNA(INDEX($R$5:$R$90,MATCH(ROWS($S$5:S37),$S$5:$S$90,0))),"",INDEX($R$5:$R$90,MATCH(ROWS($S$5:S37),$S$5:$S$90,0)))</f>
      </c>
      <c r="AI37" s="87">
        <f>IF(ISNA(INDEX($T$5:$T$90,MATCH(ROWS($V$5:V37),$V$5:$V$90,0))),"",INDEX($T$5:$T$90,MATCH(ROWS($V$5:V37),$V$5:$V$90,0)))</f>
      </c>
      <c r="AJ37" s="104">
        <f>IF(ISNA(INDEX($U$5:$U$90,MATCH(ROWS($V$5:V37),$V$5:$V$90,0))),"",INDEX($U$5:$U$90,MATCH(ROWS($V$5:V37),$V$5:$V$90,0)))</f>
      </c>
      <c r="AK37" s="106">
        <f>IF(ISNA(INDEX($W$5:$W$90,MATCH(ROWS($Y$5:Y37),$Y$5:$Y$90,0))),"",INDEX($W$5:$W$90,MATCH(ROWS($Y$5:Y37),$Y$5:$Y$90,0)))</f>
      </c>
      <c r="AL37" s="101">
        <f>IF(ISNA(INDEX($X$5:$X$90,MATCH(ROWS($Y$5:Y37),$Y$5:$Y$90,0))),"",INDEX($X$5:$X$90,MATCH(ROWS($Y$5:Y37),$Y$5:$Y$90,0)))</f>
      </c>
      <c r="AM37" s="106">
        <f>IF(ISNA(INDEX($Z$5:$Z$90,MATCH(ROWS($AB$5:AB37),$AB$5:$AB$90,0))),"",INDEX($Z$5:$Z$90,MATCH(ROWS($AB$5:AB37),$AB$5:$AB$90,0)))</f>
      </c>
      <c r="AN37" s="86">
        <f>IF(ISNA(INDEX($AA$5:$AA$90,MATCH(ROWS($AB$5:AB37),$AB$5:$AB$90,0))),"",INDEX($AA$5:$AA$90,MATCH(ROWS($AB$5:AB37),$AB$5:$AB$90,0)))</f>
      </c>
    </row>
    <row r="38" spans="2:40" ht="15.75" customHeight="1" thickBot="1">
      <c r="B38" s="61">
        <v>34</v>
      </c>
      <c r="C38" s="71" t="str">
        <f aca="true" t="shared" si="16" ref="C38:C69">IF(H38&gt;7.5,"&gt;7,5",IF(H38&gt;4,"&gt;4",IF(H38&gt;3,"&gt;3",IF(H38&gt;2,"&gt;2",IF(H38&gt;1,"&gt;1"," ")))))</f>
        <v> </v>
      </c>
      <c r="D38" s="7" t="s">
        <v>84</v>
      </c>
      <c r="E38" s="7">
        <v>164133</v>
      </c>
      <c r="F38" s="7">
        <v>3581</v>
      </c>
      <c r="G38" s="7">
        <v>1</v>
      </c>
      <c r="H38" s="113">
        <f t="shared" si="15"/>
        <v>0.28</v>
      </c>
      <c r="I38" s="2"/>
      <c r="J38" s="68">
        <f aca="true" t="shared" si="17" ref="J38:J69">G38*1000/F38</f>
        <v>0.27925160569673274</v>
      </c>
      <c r="K38" s="83">
        <f aca="true" t="shared" si="18" ref="K38:K69">IF(AND(1&lt;H38,H38&lt;=2),D38,"")</f>
      </c>
      <c r="L38" s="84">
        <f aca="true" t="shared" si="19" ref="L38:L69">IF(AND(1&lt;H38,H38&lt;=2),J38,"")</f>
      </c>
      <c r="M38" s="123">
        <f>IF(L38="","",MAX(M$4:M37)+1)</f>
      </c>
      <c r="N38" s="83">
        <f aca="true" t="shared" si="20" ref="N38:N69">IF(AND(2&lt;H38,H38&lt;=3),D38,"")</f>
      </c>
      <c r="O38" s="84">
        <f aca="true" t="shared" si="21" ref="O38:O69">IF(AND(2&lt;H38,H38&lt;=3),J38,"")</f>
      </c>
      <c r="P38" s="116">
        <f>IF(O38="","",MAX(P$4:P37)+1)</f>
      </c>
      <c r="Q38" s="83">
        <f aca="true" t="shared" si="22" ref="Q38:Q69">IF(AND(1&lt;H38,H38&lt;=3),D38,"")</f>
      </c>
      <c r="R38" s="84">
        <f aca="true" t="shared" si="23" ref="R38:R69">IF(AND(1&lt;H38,H38&lt;=3),J38,"")</f>
      </c>
      <c r="S38" s="116">
        <f>IF(R38="","",MAX(S$4:S37)+1)</f>
      </c>
      <c r="T38" s="83">
        <f aca="true" t="shared" si="24" ref="T38:T69">IF(H38&gt;3,D38,"")</f>
      </c>
      <c r="U38" s="84">
        <f aca="true" t="shared" si="25" ref="U38:U69">IF(H38&gt;3,J38,"")</f>
      </c>
      <c r="V38" s="116">
        <f>IF(U38="","",MAX(V$4:V37)+1)</f>
      </c>
      <c r="W38" s="83">
        <f aca="true" t="shared" si="26" ref="W38:W69">IF(AND(4&lt;H38,H38&lt;=7.5),D38,"")</f>
      </c>
      <c r="X38" s="85">
        <f aca="true" t="shared" si="27" ref="X38:X69">IF(AND(4&lt;H38,H38&lt;=7.5),J38,"")</f>
      </c>
      <c r="Y38" s="116">
        <f>IF(X38="","",MAX(Y$4:Y37)+1)</f>
      </c>
      <c r="Z38" s="83">
        <f aca="true" t="shared" si="28" ref="Z38:Z69">IF(H38&gt;7.5,D38,"")</f>
      </c>
      <c r="AA38" s="84">
        <f aca="true" t="shared" si="29" ref="AA38:AA69">IF(H38&gt;7.5,J38,"")</f>
      </c>
      <c r="AB38" s="133">
        <f>IF(AA38="","",MAX(AB$4:AB37)+1)</f>
      </c>
      <c r="AC38" s="106">
        <f>IF(ISNA(INDEX($K$5:$K$90,MATCH(ROWS($M$5:M38),$M$5:$M$90,0))),"",INDEX($K$5:$K$90,MATCH(ROWS($M$5:M38),$M$5:$M$90,0)))</f>
      </c>
      <c r="AD38" s="101">
        <f>IF(ISNA(INDEX($L$5:$L$90,MATCH(ROWS($M$5:M38),$M$5:$M$90,0))),"",INDEX($L$5:$L$90,MATCH(ROWS($M$5:M38),$M$5:$M$90,0)))</f>
      </c>
      <c r="AE38" s="87">
        <f>IF(ISNA(INDEX($N$5:$N$90,MATCH(ROWS($P$5:P38),$P$5:$P$90,0))),"",INDEX($N$5:$N$90,MATCH(ROWS($P$5:P38),$P$5:$P$90,0)))</f>
      </c>
      <c r="AF38" s="101">
        <f>IF(ISNA(INDEX($O$5:$O$90,MATCH(ROWS($P$5:P38),$P$5:$P$90,0))),"",INDEX($O$5:$O$90,MATCH(ROWS($P$5:P38),$P$5:$P$90,0)))</f>
      </c>
      <c r="AG38" s="106">
        <f>IF(ISNA(INDEX($Q$5:$Q$90,MATCH(ROWS($S$5:S38),$S$5:$S$90,0))),"",INDEX($Q$5:$Q$90,MATCH(ROWS($S$5:S38),$S$5:$S$90,0)))</f>
      </c>
      <c r="AH38" s="101">
        <f>IF(ISNA(INDEX($R$5:$R$90,MATCH(ROWS($S$5:S38),$S$5:$S$90,0))),"",INDEX($R$5:$R$90,MATCH(ROWS($S$5:S38),$S$5:$S$90,0)))</f>
      </c>
      <c r="AI38" s="87">
        <f>IF(ISNA(INDEX($T$5:$T$90,MATCH(ROWS($V$5:V38),$V$5:$V$90,0))),"",INDEX($T$5:$T$90,MATCH(ROWS($V$5:V38),$V$5:$V$90,0)))</f>
      </c>
      <c r="AJ38" s="104">
        <f>IF(ISNA(INDEX($U$5:$U$90,MATCH(ROWS($V$5:V38),$V$5:$V$90,0))),"",INDEX($U$5:$U$90,MATCH(ROWS($V$5:V38),$V$5:$V$90,0)))</f>
      </c>
      <c r="AK38" s="106">
        <f>IF(ISNA(INDEX($W$5:$W$90,MATCH(ROWS($Y$5:Y38),$Y$5:$Y$90,0))),"",INDEX($W$5:$W$90,MATCH(ROWS($Y$5:Y38),$Y$5:$Y$90,0)))</f>
      </c>
      <c r="AL38" s="101">
        <f>IF(ISNA(INDEX($X$5:$X$90,MATCH(ROWS($Y$5:Y38),$Y$5:$Y$90,0))),"",INDEX($X$5:$X$90,MATCH(ROWS($Y$5:Y38),$Y$5:$Y$90,0)))</f>
      </c>
      <c r="AM38" s="106">
        <f>IF(ISNA(INDEX($Z$5:$Z$90,MATCH(ROWS($AB$5:AB38),$AB$5:$AB$90,0))),"",INDEX($Z$5:$Z$90,MATCH(ROWS($AB$5:AB38),$AB$5:$AB$90,0)))</f>
      </c>
      <c r="AN38" s="86">
        <f>IF(ISNA(INDEX($AA$5:$AA$90,MATCH(ROWS($AB$5:AB38),$AB$5:$AB$90,0))),"",INDEX($AA$5:$AA$90,MATCH(ROWS($AB$5:AB38),$AB$5:$AB$90,0)))</f>
      </c>
    </row>
    <row r="39" spans="2:40" ht="15.75" customHeight="1" thickBot="1">
      <c r="B39" s="60">
        <v>35</v>
      </c>
      <c r="C39" s="71" t="str">
        <f t="shared" si="16"/>
        <v> </v>
      </c>
      <c r="D39" s="7" t="s">
        <v>108</v>
      </c>
      <c r="E39" s="7">
        <v>165719</v>
      </c>
      <c r="F39" s="7">
        <v>3635</v>
      </c>
      <c r="G39" s="7">
        <v>1</v>
      </c>
      <c r="H39" s="113">
        <f t="shared" si="15"/>
        <v>0.28</v>
      </c>
      <c r="I39" s="2"/>
      <c r="J39" s="68">
        <f t="shared" si="17"/>
        <v>0.2751031636863824</v>
      </c>
      <c r="K39" s="83">
        <f t="shared" si="18"/>
      </c>
      <c r="L39" s="84">
        <f t="shared" si="19"/>
      </c>
      <c r="M39" s="123">
        <f>IF(L39="","",MAX(M$4:M38)+1)</f>
      </c>
      <c r="N39" s="83">
        <f t="shared" si="20"/>
      </c>
      <c r="O39" s="84">
        <f t="shared" si="21"/>
      </c>
      <c r="P39" s="116">
        <f>IF(O39="","",MAX(P$4:P38)+1)</f>
      </c>
      <c r="Q39" s="83">
        <f t="shared" si="22"/>
      </c>
      <c r="R39" s="84">
        <f t="shared" si="23"/>
      </c>
      <c r="S39" s="116">
        <f>IF(R39="","",MAX(S$4:S38)+1)</f>
      </c>
      <c r="T39" s="83">
        <f t="shared" si="24"/>
      </c>
      <c r="U39" s="84">
        <f t="shared" si="25"/>
      </c>
      <c r="V39" s="116">
        <f>IF(U39="","",MAX(V$4:V38)+1)</f>
      </c>
      <c r="W39" s="83">
        <f t="shared" si="26"/>
      </c>
      <c r="X39" s="85">
        <f t="shared" si="27"/>
      </c>
      <c r="Y39" s="116">
        <f>IF(X39="","",MAX(Y$4:Y38)+1)</f>
      </c>
      <c r="Z39" s="83">
        <f t="shared" si="28"/>
      </c>
      <c r="AA39" s="84">
        <f t="shared" si="29"/>
      </c>
      <c r="AB39" s="133">
        <f>IF(AA39="","",MAX(AB$4:AB38)+1)</f>
      </c>
      <c r="AC39" s="106">
        <f>IF(ISNA(INDEX($K$5:$K$90,MATCH(ROWS($M$5:M39),$M$5:$M$90,0))),"",INDEX($K$5:$K$90,MATCH(ROWS($M$5:M39),$M$5:$M$90,0)))</f>
      </c>
      <c r="AD39" s="101">
        <f>IF(ISNA(INDEX($L$5:$L$90,MATCH(ROWS($M$5:M39),$M$5:$M$90,0))),"",INDEX($L$5:$L$90,MATCH(ROWS($M$5:M39),$M$5:$M$90,0)))</f>
      </c>
      <c r="AE39" s="87">
        <f>IF(ISNA(INDEX($N$5:$N$90,MATCH(ROWS($P$5:P39),$P$5:$P$90,0))),"",INDEX($N$5:$N$90,MATCH(ROWS($P$5:P39),$P$5:$P$90,0)))</f>
      </c>
      <c r="AF39" s="101">
        <f>IF(ISNA(INDEX($O$5:$O$90,MATCH(ROWS($P$5:P39),$P$5:$P$90,0))),"",INDEX($O$5:$O$90,MATCH(ROWS($P$5:P39),$P$5:$P$90,0)))</f>
      </c>
      <c r="AG39" s="106">
        <f>IF(ISNA(INDEX($Q$5:$Q$90,MATCH(ROWS($S$5:S39),$S$5:$S$90,0))),"",INDEX($Q$5:$Q$90,MATCH(ROWS($S$5:S39),$S$5:$S$90,0)))</f>
      </c>
      <c r="AH39" s="101">
        <f>IF(ISNA(INDEX($R$5:$R$90,MATCH(ROWS($S$5:S39),$S$5:$S$90,0))),"",INDEX($R$5:$R$90,MATCH(ROWS($S$5:S39),$S$5:$S$90,0)))</f>
      </c>
      <c r="AI39" s="87">
        <f>IF(ISNA(INDEX($T$5:$T$90,MATCH(ROWS($V$5:V39),$V$5:$V$90,0))),"",INDEX($T$5:$T$90,MATCH(ROWS($V$5:V39),$V$5:$V$90,0)))</f>
      </c>
      <c r="AJ39" s="104">
        <f>IF(ISNA(INDEX($U$5:$U$90,MATCH(ROWS($V$5:V39),$V$5:$V$90,0))),"",INDEX($U$5:$U$90,MATCH(ROWS($V$5:V39),$V$5:$V$90,0)))</f>
      </c>
      <c r="AK39" s="106">
        <f>IF(ISNA(INDEX($W$5:$W$90,MATCH(ROWS($Y$5:Y39),$Y$5:$Y$90,0))),"",INDEX($W$5:$W$90,MATCH(ROWS($Y$5:Y39),$Y$5:$Y$90,0)))</f>
      </c>
      <c r="AL39" s="101">
        <f>IF(ISNA(INDEX($X$5:$X$90,MATCH(ROWS($Y$5:Y39),$Y$5:$Y$90,0))),"",INDEX($X$5:$X$90,MATCH(ROWS($Y$5:Y39),$Y$5:$Y$90,0)))</f>
      </c>
      <c r="AM39" s="106">
        <f>IF(ISNA(INDEX($Z$5:$Z$90,MATCH(ROWS($AB$5:AB39),$AB$5:$AB$90,0))),"",INDEX($Z$5:$Z$90,MATCH(ROWS($AB$5:AB39),$AB$5:$AB$90,0)))</f>
      </c>
      <c r="AN39" s="86">
        <f>IF(ISNA(INDEX($AA$5:$AA$90,MATCH(ROWS($AB$5:AB39),$AB$5:$AB$90,0))),"",INDEX($AA$5:$AA$90,MATCH(ROWS($AB$5:AB39),$AB$5:$AB$90,0)))</f>
      </c>
    </row>
    <row r="40" spans="2:40" ht="15.75" customHeight="1" thickBot="1">
      <c r="B40" s="61">
        <v>36</v>
      </c>
      <c r="C40" s="71" t="str">
        <f t="shared" si="16"/>
        <v> </v>
      </c>
      <c r="D40" s="7" t="s">
        <v>120</v>
      </c>
      <c r="E40" s="7">
        <v>166770</v>
      </c>
      <c r="F40" s="7">
        <v>3723</v>
      </c>
      <c r="G40" s="7">
        <v>1</v>
      </c>
      <c r="H40" s="113">
        <f t="shared" si="15"/>
        <v>0.27</v>
      </c>
      <c r="I40" s="2">
        <v>0</v>
      </c>
      <c r="J40" s="68">
        <f t="shared" si="17"/>
        <v>0.2686005909213</v>
      </c>
      <c r="K40" s="83">
        <f t="shared" si="18"/>
      </c>
      <c r="L40" s="84">
        <f t="shared" si="19"/>
      </c>
      <c r="M40" s="123">
        <f>IF(L40="","",MAX(M$4:M39)+1)</f>
      </c>
      <c r="N40" s="83">
        <f t="shared" si="20"/>
      </c>
      <c r="O40" s="84">
        <f t="shared" si="21"/>
      </c>
      <c r="P40" s="116">
        <f>IF(O40="","",MAX(P$4:P39)+1)</f>
      </c>
      <c r="Q40" s="83">
        <f t="shared" si="22"/>
      </c>
      <c r="R40" s="84">
        <f t="shared" si="23"/>
      </c>
      <c r="S40" s="116">
        <f>IF(R40="","",MAX(S$4:S39)+1)</f>
      </c>
      <c r="T40" s="83">
        <f t="shared" si="24"/>
      </c>
      <c r="U40" s="84">
        <f t="shared" si="25"/>
      </c>
      <c r="V40" s="116">
        <f>IF(U40="","",MAX(V$4:V39)+1)</f>
      </c>
      <c r="W40" s="83">
        <f t="shared" si="26"/>
      </c>
      <c r="X40" s="85">
        <f t="shared" si="27"/>
      </c>
      <c r="Y40" s="116">
        <f>IF(X40="","",MAX(Y$4:Y39)+1)</f>
      </c>
      <c r="Z40" s="83">
        <f t="shared" si="28"/>
      </c>
      <c r="AA40" s="84">
        <f t="shared" si="29"/>
      </c>
      <c r="AB40" s="133">
        <f>IF(AA40="","",MAX(AB$4:AB39)+1)</f>
      </c>
      <c r="AC40" s="106">
        <f>IF(ISNA(INDEX($K$5:$K$90,MATCH(ROWS($M$5:M40),$M$5:$M$90,0))),"",INDEX($K$5:$K$90,MATCH(ROWS($M$5:M40),$M$5:$M$90,0)))</f>
      </c>
      <c r="AD40" s="101">
        <f>IF(ISNA(INDEX($L$5:$L$90,MATCH(ROWS($M$5:M40),$M$5:$M$90,0))),"",INDEX($L$5:$L$90,MATCH(ROWS($M$5:M40),$M$5:$M$90,0)))</f>
      </c>
      <c r="AE40" s="87">
        <f>IF(ISNA(INDEX($N$5:$N$90,MATCH(ROWS($P$5:P40),$P$5:$P$90,0))),"",INDEX($N$5:$N$90,MATCH(ROWS($P$5:P40),$P$5:$P$90,0)))</f>
      </c>
      <c r="AF40" s="101">
        <f>IF(ISNA(INDEX($O$5:$O$90,MATCH(ROWS($P$5:P40),$P$5:$P$90,0))),"",INDEX($O$5:$O$90,MATCH(ROWS($P$5:P40),$P$5:$P$90,0)))</f>
      </c>
      <c r="AG40" s="106">
        <f>IF(ISNA(INDEX($Q$5:$Q$90,MATCH(ROWS($S$5:S40),$S$5:$S$90,0))),"",INDEX($Q$5:$Q$90,MATCH(ROWS($S$5:S40),$S$5:$S$90,0)))</f>
      </c>
      <c r="AH40" s="101">
        <f>IF(ISNA(INDEX($R$5:$R$90,MATCH(ROWS($S$5:S40),$S$5:$S$90,0))),"",INDEX($R$5:$R$90,MATCH(ROWS($S$5:S40),$S$5:$S$90,0)))</f>
      </c>
      <c r="AI40" s="87">
        <f>IF(ISNA(INDEX($T$5:$T$90,MATCH(ROWS($V$5:V40),$V$5:$V$90,0))),"",INDEX($T$5:$T$90,MATCH(ROWS($V$5:V40),$V$5:$V$90,0)))</f>
      </c>
      <c r="AJ40" s="104">
        <f>IF(ISNA(INDEX($U$5:$U$90,MATCH(ROWS($V$5:V40),$V$5:$V$90,0))),"",INDEX($U$5:$U$90,MATCH(ROWS($V$5:V40),$V$5:$V$90,0)))</f>
      </c>
      <c r="AK40" s="106">
        <f>IF(ISNA(INDEX($W$5:$W$90,MATCH(ROWS($Y$5:Y40),$Y$5:$Y$90,0))),"",INDEX($W$5:$W$90,MATCH(ROWS($Y$5:Y40),$Y$5:$Y$90,0)))</f>
      </c>
      <c r="AL40" s="101">
        <f>IF(ISNA(INDEX($X$5:$X$90,MATCH(ROWS($Y$5:Y40),$Y$5:$Y$90,0))),"",INDEX($X$5:$X$90,MATCH(ROWS($Y$5:Y40),$Y$5:$Y$90,0)))</f>
      </c>
      <c r="AM40" s="106">
        <f>IF(ISNA(INDEX($Z$5:$Z$90,MATCH(ROWS($AB$5:AB40),$AB$5:$AB$90,0))),"",INDEX($Z$5:$Z$90,MATCH(ROWS($AB$5:AB40),$AB$5:$AB$90,0)))</f>
      </c>
      <c r="AN40" s="86">
        <f>IF(ISNA(INDEX($AA$5:$AA$90,MATCH(ROWS($AB$5:AB40),$AB$5:$AB$90,0))),"",INDEX($AA$5:$AA$90,MATCH(ROWS($AB$5:AB40),$AB$5:$AB$90,0)))</f>
      </c>
    </row>
    <row r="41" spans="2:40" ht="15.75" customHeight="1" thickBot="1">
      <c r="B41" s="60">
        <v>37</v>
      </c>
      <c r="C41" s="71" t="str">
        <f t="shared" si="16"/>
        <v> </v>
      </c>
      <c r="D41" s="7" t="s">
        <v>99</v>
      </c>
      <c r="E41" s="7">
        <v>165185</v>
      </c>
      <c r="F41" s="7">
        <v>3778</v>
      </c>
      <c r="G41" s="7">
        <v>1</v>
      </c>
      <c r="H41" s="113">
        <f t="shared" si="15"/>
        <v>0.26</v>
      </c>
      <c r="I41" s="2"/>
      <c r="J41" s="68">
        <f t="shared" si="17"/>
        <v>0.2646903123345686</v>
      </c>
      <c r="K41" s="83">
        <f t="shared" si="18"/>
      </c>
      <c r="L41" s="84">
        <f t="shared" si="19"/>
      </c>
      <c r="M41" s="123">
        <f>IF(L41="","",MAX(M$4:M40)+1)</f>
      </c>
      <c r="N41" s="83">
        <f t="shared" si="20"/>
      </c>
      <c r="O41" s="84">
        <f t="shared" si="21"/>
      </c>
      <c r="P41" s="116">
        <f>IF(O41="","",MAX(P$4:P40)+1)</f>
      </c>
      <c r="Q41" s="83">
        <f t="shared" si="22"/>
      </c>
      <c r="R41" s="84">
        <f t="shared" si="23"/>
      </c>
      <c r="S41" s="116">
        <f>IF(R41="","",MAX(S$4:S40)+1)</f>
      </c>
      <c r="T41" s="83">
        <f t="shared" si="24"/>
      </c>
      <c r="U41" s="84">
        <f t="shared" si="25"/>
      </c>
      <c r="V41" s="116">
        <f>IF(U41="","",MAX(V$4:V40)+1)</f>
      </c>
      <c r="W41" s="83">
        <f t="shared" si="26"/>
      </c>
      <c r="X41" s="85">
        <f t="shared" si="27"/>
      </c>
      <c r="Y41" s="116">
        <f>IF(X41="","",MAX(Y$4:Y40)+1)</f>
      </c>
      <c r="Z41" s="83">
        <f t="shared" si="28"/>
      </c>
      <c r="AA41" s="84">
        <f t="shared" si="29"/>
      </c>
      <c r="AB41" s="133">
        <f>IF(AA41="","",MAX(AB$4:AB40)+1)</f>
      </c>
      <c r="AC41" s="106">
        <f>IF(ISNA(INDEX($K$5:$K$90,MATCH(ROWS($M$5:M41),$M$5:$M$90,0))),"",INDEX($K$5:$K$90,MATCH(ROWS($M$5:M41),$M$5:$M$90,0)))</f>
      </c>
      <c r="AD41" s="101">
        <f>IF(ISNA(INDEX($L$5:$L$90,MATCH(ROWS($M$5:M41),$M$5:$M$90,0))),"",INDEX($L$5:$L$90,MATCH(ROWS($M$5:M41),$M$5:$M$90,0)))</f>
      </c>
      <c r="AE41" s="87">
        <f>IF(ISNA(INDEX($N$5:$N$90,MATCH(ROWS($P$5:P41),$P$5:$P$90,0))),"",INDEX($N$5:$N$90,MATCH(ROWS($P$5:P41),$P$5:$P$90,0)))</f>
      </c>
      <c r="AF41" s="101">
        <f>IF(ISNA(INDEX($O$5:$O$90,MATCH(ROWS($P$5:P41),$P$5:$P$90,0))),"",INDEX($O$5:$O$90,MATCH(ROWS($P$5:P41),$P$5:$P$90,0)))</f>
      </c>
      <c r="AG41" s="106">
        <f>IF(ISNA(INDEX($Q$5:$Q$90,MATCH(ROWS($S$5:S41),$S$5:$S$90,0))),"",INDEX($Q$5:$Q$90,MATCH(ROWS($S$5:S41),$S$5:$S$90,0)))</f>
      </c>
      <c r="AH41" s="101">
        <f>IF(ISNA(INDEX($R$5:$R$90,MATCH(ROWS($S$5:S41),$S$5:$S$90,0))),"",INDEX($R$5:$R$90,MATCH(ROWS($S$5:S41),$S$5:$S$90,0)))</f>
      </c>
      <c r="AI41" s="87">
        <f>IF(ISNA(INDEX($T$5:$T$90,MATCH(ROWS($V$5:V41),$V$5:$V$90,0))),"",INDEX($T$5:$T$90,MATCH(ROWS($V$5:V41),$V$5:$V$90,0)))</f>
      </c>
      <c r="AJ41" s="104">
        <f>IF(ISNA(INDEX($U$5:$U$90,MATCH(ROWS($V$5:V41),$V$5:$V$90,0))),"",INDEX($U$5:$U$90,MATCH(ROWS($V$5:V41),$V$5:$V$90,0)))</f>
      </c>
      <c r="AK41" s="106">
        <f>IF(ISNA(INDEX($W$5:$W$90,MATCH(ROWS($Y$5:Y41),$Y$5:$Y$90,0))),"",INDEX($W$5:$W$90,MATCH(ROWS($Y$5:Y41),$Y$5:$Y$90,0)))</f>
      </c>
      <c r="AL41" s="101">
        <f>IF(ISNA(INDEX($X$5:$X$90,MATCH(ROWS($Y$5:Y41),$Y$5:$Y$90,0))),"",INDEX($X$5:$X$90,MATCH(ROWS($Y$5:Y41),$Y$5:$Y$90,0)))</f>
      </c>
      <c r="AM41" s="106">
        <f>IF(ISNA(INDEX($Z$5:$Z$90,MATCH(ROWS($AB$5:AB41),$AB$5:$AB$90,0))),"",INDEX($Z$5:$Z$90,MATCH(ROWS($AB$5:AB41),$AB$5:$AB$90,0)))</f>
      </c>
      <c r="AN41" s="86">
        <f>IF(ISNA(INDEX($AA$5:$AA$90,MATCH(ROWS($AB$5:AB41),$AB$5:$AB$90,0))),"",INDEX($AA$5:$AA$90,MATCH(ROWS($AB$5:AB41),$AB$5:$AB$90,0)))</f>
      </c>
    </row>
    <row r="42" spans="2:40" ht="15.75" customHeight="1" thickBot="1">
      <c r="B42" s="61">
        <v>38</v>
      </c>
      <c r="C42" s="71" t="str">
        <f t="shared" si="16"/>
        <v> </v>
      </c>
      <c r="D42" s="7" t="s">
        <v>51</v>
      </c>
      <c r="E42" s="7">
        <v>161794</v>
      </c>
      <c r="F42" s="7">
        <v>69090</v>
      </c>
      <c r="G42" s="7">
        <v>17</v>
      </c>
      <c r="H42" s="113">
        <f t="shared" si="15"/>
        <v>0.25</v>
      </c>
      <c r="I42" s="2"/>
      <c r="J42" s="68">
        <f t="shared" si="17"/>
        <v>0.2460558691561731</v>
      </c>
      <c r="K42" s="83">
        <f t="shared" si="18"/>
      </c>
      <c r="L42" s="84">
        <f t="shared" si="19"/>
      </c>
      <c r="M42" s="123">
        <f>IF(L42="","",MAX(M$4:M41)+1)</f>
      </c>
      <c r="N42" s="83">
        <f t="shared" si="20"/>
      </c>
      <c r="O42" s="84">
        <f t="shared" si="21"/>
      </c>
      <c r="P42" s="116">
        <f>IF(O42="","",MAX(P$4:P41)+1)</f>
      </c>
      <c r="Q42" s="83">
        <f t="shared" si="22"/>
      </c>
      <c r="R42" s="84">
        <f t="shared" si="23"/>
      </c>
      <c r="S42" s="116">
        <f>IF(R42="","",MAX(S$4:S41)+1)</f>
      </c>
      <c r="T42" s="83">
        <f t="shared" si="24"/>
      </c>
      <c r="U42" s="84">
        <f t="shared" si="25"/>
      </c>
      <c r="V42" s="116">
        <f>IF(U42="","",MAX(V$4:V41)+1)</f>
      </c>
      <c r="W42" s="83">
        <f t="shared" si="26"/>
      </c>
      <c r="X42" s="85">
        <f t="shared" si="27"/>
      </c>
      <c r="Y42" s="116">
        <f>IF(X42="","",MAX(Y$4:Y41)+1)</f>
      </c>
      <c r="Z42" s="83">
        <f t="shared" si="28"/>
      </c>
      <c r="AA42" s="84">
        <f t="shared" si="29"/>
      </c>
      <c r="AB42" s="133">
        <f>IF(AA42="","",MAX(AB$4:AB41)+1)</f>
      </c>
      <c r="AC42" s="106">
        <f>IF(ISNA(INDEX($K$5:$K$90,MATCH(ROWS($M$5:M42),$M$5:$M$90,0))),"",INDEX($K$5:$K$90,MATCH(ROWS($M$5:M42),$M$5:$M$90,0)))</f>
      </c>
      <c r="AD42" s="101">
        <f>IF(ISNA(INDEX($L$5:$L$90,MATCH(ROWS($M$5:M42),$M$5:$M$90,0))),"",INDEX($L$5:$L$90,MATCH(ROWS($M$5:M42),$M$5:$M$90,0)))</f>
      </c>
      <c r="AE42" s="87">
        <f>IF(ISNA(INDEX($N$5:$N$90,MATCH(ROWS($P$5:P42),$P$5:$P$90,0))),"",INDEX($N$5:$N$90,MATCH(ROWS($P$5:P42),$P$5:$P$90,0)))</f>
      </c>
      <c r="AF42" s="101">
        <f>IF(ISNA(INDEX($O$5:$O$90,MATCH(ROWS($P$5:P42),$P$5:$P$90,0))),"",INDEX($O$5:$O$90,MATCH(ROWS($P$5:P42),$P$5:$P$90,0)))</f>
      </c>
      <c r="AG42" s="106">
        <f>IF(ISNA(INDEX($Q$5:$Q$90,MATCH(ROWS($S$5:S42),$S$5:$S$90,0))),"",INDEX($Q$5:$Q$90,MATCH(ROWS($S$5:S42),$S$5:$S$90,0)))</f>
      </c>
      <c r="AH42" s="101">
        <f>IF(ISNA(INDEX($R$5:$R$90,MATCH(ROWS($S$5:S42),$S$5:$S$90,0))),"",INDEX($R$5:$R$90,MATCH(ROWS($S$5:S42),$S$5:$S$90,0)))</f>
      </c>
      <c r="AI42" s="87">
        <f>IF(ISNA(INDEX($T$5:$T$90,MATCH(ROWS($V$5:V42),$V$5:$V$90,0))),"",INDEX($T$5:$T$90,MATCH(ROWS($V$5:V42),$V$5:$V$90,0)))</f>
      </c>
      <c r="AJ42" s="104">
        <f>IF(ISNA(INDEX($U$5:$U$90,MATCH(ROWS($V$5:V42),$V$5:$V$90,0))),"",INDEX($U$5:$U$90,MATCH(ROWS($V$5:V42),$V$5:$V$90,0)))</f>
      </c>
      <c r="AK42" s="106">
        <f>IF(ISNA(INDEX($W$5:$W$90,MATCH(ROWS($Y$5:Y42),$Y$5:$Y$90,0))),"",INDEX($W$5:$W$90,MATCH(ROWS($Y$5:Y42),$Y$5:$Y$90,0)))</f>
      </c>
      <c r="AL42" s="101">
        <f>IF(ISNA(INDEX($X$5:$X$90,MATCH(ROWS($Y$5:Y42),$Y$5:$Y$90,0))),"",INDEX($X$5:$X$90,MATCH(ROWS($Y$5:Y42),$Y$5:$Y$90,0)))</f>
      </c>
      <c r="AM42" s="106">
        <f>IF(ISNA(INDEX($Z$5:$Z$90,MATCH(ROWS($AB$5:AB42),$AB$5:$AB$90,0))),"",INDEX($Z$5:$Z$90,MATCH(ROWS($AB$5:AB42),$AB$5:$AB$90,0)))</f>
      </c>
      <c r="AN42" s="86">
        <f>IF(ISNA(INDEX($AA$5:$AA$90,MATCH(ROWS($AB$5:AB42),$AB$5:$AB$90,0))),"",INDEX($AA$5:$AA$90,MATCH(ROWS($AB$5:AB42),$AB$5:$AB$90,0)))</f>
      </c>
    </row>
    <row r="43" spans="2:40" ht="15.75" customHeight="1" thickBot="1">
      <c r="B43" s="60">
        <v>39</v>
      </c>
      <c r="C43" s="71" t="str">
        <f t="shared" si="16"/>
        <v> </v>
      </c>
      <c r="D43" s="7" t="s">
        <v>124</v>
      </c>
      <c r="E43" s="7">
        <v>167071</v>
      </c>
      <c r="F43" s="7">
        <v>4311</v>
      </c>
      <c r="G43" s="7">
        <v>1</v>
      </c>
      <c r="H43" s="113">
        <f t="shared" si="15"/>
        <v>0.23</v>
      </c>
      <c r="I43" s="2">
        <v>0</v>
      </c>
      <c r="J43" s="68">
        <f t="shared" si="17"/>
        <v>0.2319647413593134</v>
      </c>
      <c r="K43" s="83">
        <f t="shared" si="18"/>
      </c>
      <c r="L43" s="84">
        <f t="shared" si="19"/>
      </c>
      <c r="M43" s="123">
        <f>IF(L43="","",MAX(M$4:M42)+1)</f>
      </c>
      <c r="N43" s="83">
        <f t="shared" si="20"/>
      </c>
      <c r="O43" s="84">
        <f t="shared" si="21"/>
      </c>
      <c r="P43" s="116">
        <f>IF(O43="","",MAX(P$4:P42)+1)</f>
      </c>
      <c r="Q43" s="83">
        <f t="shared" si="22"/>
      </c>
      <c r="R43" s="84">
        <f t="shared" si="23"/>
      </c>
      <c r="S43" s="116">
        <f>IF(R43="","",MAX(S$4:S42)+1)</f>
      </c>
      <c r="T43" s="83">
        <f t="shared" si="24"/>
      </c>
      <c r="U43" s="84">
        <f t="shared" si="25"/>
      </c>
      <c r="V43" s="116">
        <f>IF(U43="","",MAX(V$4:V42)+1)</f>
      </c>
      <c r="W43" s="83">
        <f t="shared" si="26"/>
      </c>
      <c r="X43" s="85">
        <f t="shared" si="27"/>
      </c>
      <c r="Y43" s="116">
        <f>IF(X43="","",MAX(Y$4:Y42)+1)</f>
      </c>
      <c r="Z43" s="83">
        <f t="shared" si="28"/>
      </c>
      <c r="AA43" s="84">
        <f t="shared" si="29"/>
      </c>
      <c r="AB43" s="133">
        <f>IF(AA43="","",MAX(AB$4:AB42)+1)</f>
      </c>
      <c r="AC43" s="106">
        <f>IF(ISNA(INDEX($K$5:$K$90,MATCH(ROWS($M$5:M43),$M$5:$M$90,0))),"",INDEX($K$5:$K$90,MATCH(ROWS($M$5:M43),$M$5:$M$90,0)))</f>
      </c>
      <c r="AD43" s="101">
        <f>IF(ISNA(INDEX($L$5:$L$90,MATCH(ROWS($M$5:M43),$M$5:$M$90,0))),"",INDEX($L$5:$L$90,MATCH(ROWS($M$5:M43),$M$5:$M$90,0)))</f>
      </c>
      <c r="AE43" s="87">
        <f>IF(ISNA(INDEX($N$5:$N$90,MATCH(ROWS($P$5:P43),$P$5:$P$90,0))),"",INDEX($N$5:$N$90,MATCH(ROWS($P$5:P43),$P$5:$P$90,0)))</f>
      </c>
      <c r="AF43" s="101">
        <f>IF(ISNA(INDEX($O$5:$O$90,MATCH(ROWS($P$5:P43),$P$5:$P$90,0))),"",INDEX($O$5:$O$90,MATCH(ROWS($P$5:P43),$P$5:$P$90,0)))</f>
      </c>
      <c r="AG43" s="106">
        <f>IF(ISNA(INDEX($Q$5:$Q$90,MATCH(ROWS($S$5:S43),$S$5:$S$90,0))),"",INDEX($Q$5:$Q$90,MATCH(ROWS($S$5:S43),$S$5:$S$90,0)))</f>
      </c>
      <c r="AH43" s="101">
        <f>IF(ISNA(INDEX($R$5:$R$90,MATCH(ROWS($S$5:S43),$S$5:$S$90,0))),"",INDEX($R$5:$R$90,MATCH(ROWS($S$5:S43),$S$5:$S$90,0)))</f>
      </c>
      <c r="AI43" s="87">
        <f>IF(ISNA(INDEX($T$5:$T$90,MATCH(ROWS($V$5:V43),$V$5:$V$90,0))),"",INDEX($T$5:$T$90,MATCH(ROWS($V$5:V43),$V$5:$V$90,0)))</f>
      </c>
      <c r="AJ43" s="104">
        <f>IF(ISNA(INDEX($U$5:$U$90,MATCH(ROWS($V$5:V43),$V$5:$V$90,0))),"",INDEX($U$5:$U$90,MATCH(ROWS($V$5:V43),$V$5:$V$90,0)))</f>
      </c>
      <c r="AK43" s="106">
        <f>IF(ISNA(INDEX($W$5:$W$90,MATCH(ROWS($Y$5:Y43),$Y$5:$Y$90,0))),"",INDEX($W$5:$W$90,MATCH(ROWS($Y$5:Y43),$Y$5:$Y$90,0)))</f>
      </c>
      <c r="AL43" s="101">
        <f>IF(ISNA(INDEX($X$5:$X$90,MATCH(ROWS($Y$5:Y43),$Y$5:$Y$90,0))),"",INDEX($X$5:$X$90,MATCH(ROWS($Y$5:Y43),$Y$5:$Y$90,0)))</f>
      </c>
      <c r="AM43" s="106">
        <f>IF(ISNA(INDEX($Z$5:$Z$90,MATCH(ROWS($AB$5:AB43),$AB$5:$AB$90,0))),"",INDEX($Z$5:$Z$90,MATCH(ROWS($AB$5:AB43),$AB$5:$AB$90,0)))</f>
      </c>
      <c r="AN43" s="86">
        <f>IF(ISNA(INDEX($AA$5:$AA$90,MATCH(ROWS($AB$5:AB43),$AB$5:$AB$90,0))),"",INDEX($AA$5:$AA$90,MATCH(ROWS($AB$5:AB43),$AB$5:$AB$90,0)))</f>
      </c>
    </row>
    <row r="44" spans="2:40" ht="15.75" customHeight="1" thickBot="1">
      <c r="B44" s="61">
        <v>40</v>
      </c>
      <c r="C44" s="71" t="str">
        <f t="shared" si="16"/>
        <v> </v>
      </c>
      <c r="D44" s="7" t="s">
        <v>56</v>
      </c>
      <c r="E44" s="7">
        <v>162381</v>
      </c>
      <c r="F44" s="7">
        <v>4873</v>
      </c>
      <c r="G44" s="7">
        <v>1</v>
      </c>
      <c r="H44" s="113">
        <f t="shared" si="15"/>
        <v>0.21</v>
      </c>
      <c r="I44" s="2"/>
      <c r="J44" s="68">
        <f t="shared" si="17"/>
        <v>0.20521239482864764</v>
      </c>
      <c r="K44" s="83">
        <f t="shared" si="18"/>
      </c>
      <c r="L44" s="84">
        <f t="shared" si="19"/>
      </c>
      <c r="M44" s="123">
        <f>IF(L44="","",MAX(M$4:M43)+1)</f>
      </c>
      <c r="N44" s="83">
        <f t="shared" si="20"/>
      </c>
      <c r="O44" s="84">
        <f t="shared" si="21"/>
      </c>
      <c r="P44" s="116">
        <f>IF(O44="","",MAX(P$4:P43)+1)</f>
      </c>
      <c r="Q44" s="83">
        <f t="shared" si="22"/>
      </c>
      <c r="R44" s="84">
        <f t="shared" si="23"/>
      </c>
      <c r="S44" s="116">
        <f>IF(R44="","",MAX(S$4:S43)+1)</f>
      </c>
      <c r="T44" s="83">
        <f t="shared" si="24"/>
      </c>
      <c r="U44" s="84">
        <f t="shared" si="25"/>
      </c>
      <c r="V44" s="116">
        <f>IF(U44="","",MAX(V$4:V43)+1)</f>
      </c>
      <c r="W44" s="83">
        <f t="shared" si="26"/>
      </c>
      <c r="X44" s="85">
        <f t="shared" si="27"/>
      </c>
      <c r="Y44" s="116">
        <f>IF(X44="","",MAX(Y$4:Y43)+1)</f>
      </c>
      <c r="Z44" s="83">
        <f t="shared" si="28"/>
      </c>
      <c r="AA44" s="84">
        <f t="shared" si="29"/>
      </c>
      <c r="AB44" s="133">
        <f>IF(AA44="","",MAX(AB$4:AB43)+1)</f>
      </c>
      <c r="AC44" s="106">
        <f>IF(ISNA(INDEX($K$5:$K$90,MATCH(ROWS($M$5:M44),$M$5:$M$90,0))),"",INDEX($K$5:$K$90,MATCH(ROWS($M$5:M44),$M$5:$M$90,0)))</f>
      </c>
      <c r="AD44" s="101">
        <f>IF(ISNA(INDEX($L$5:$L$90,MATCH(ROWS($M$5:M44),$M$5:$M$90,0))),"",INDEX($L$5:$L$90,MATCH(ROWS($M$5:M44),$M$5:$M$90,0)))</f>
      </c>
      <c r="AE44" s="87">
        <f>IF(ISNA(INDEX($N$5:$N$90,MATCH(ROWS($P$5:P44),$P$5:$P$90,0))),"",INDEX($N$5:$N$90,MATCH(ROWS($P$5:P44),$P$5:$P$90,0)))</f>
      </c>
      <c r="AF44" s="101">
        <f>IF(ISNA(INDEX($O$5:$O$90,MATCH(ROWS($P$5:P44),$P$5:$P$90,0))),"",INDEX($O$5:$O$90,MATCH(ROWS($P$5:P44),$P$5:$P$90,0)))</f>
      </c>
      <c r="AG44" s="106">
        <f>IF(ISNA(INDEX($Q$5:$Q$90,MATCH(ROWS($S$5:S44),$S$5:$S$90,0))),"",INDEX($Q$5:$Q$90,MATCH(ROWS($S$5:S44),$S$5:$S$90,0)))</f>
      </c>
      <c r="AH44" s="101">
        <f>IF(ISNA(INDEX($R$5:$R$90,MATCH(ROWS($S$5:S44),$S$5:$S$90,0))),"",INDEX($R$5:$R$90,MATCH(ROWS($S$5:S44),$S$5:$S$90,0)))</f>
      </c>
      <c r="AI44" s="87">
        <f>IF(ISNA(INDEX($T$5:$T$90,MATCH(ROWS($V$5:V44),$V$5:$V$90,0))),"",INDEX($T$5:$T$90,MATCH(ROWS($V$5:V44),$V$5:$V$90,0)))</f>
      </c>
      <c r="AJ44" s="104">
        <f>IF(ISNA(INDEX($U$5:$U$90,MATCH(ROWS($V$5:V44),$V$5:$V$90,0))),"",INDEX($U$5:$U$90,MATCH(ROWS($V$5:V44),$V$5:$V$90,0)))</f>
      </c>
      <c r="AK44" s="106">
        <f>IF(ISNA(INDEX($W$5:$W$90,MATCH(ROWS($Y$5:Y44),$Y$5:$Y$90,0))),"",INDEX($W$5:$W$90,MATCH(ROWS($Y$5:Y44),$Y$5:$Y$90,0)))</f>
      </c>
      <c r="AL44" s="101">
        <f>IF(ISNA(INDEX($X$5:$X$90,MATCH(ROWS($Y$5:Y44),$Y$5:$Y$90,0))),"",INDEX($X$5:$X$90,MATCH(ROWS($Y$5:Y44),$Y$5:$Y$90,0)))</f>
      </c>
      <c r="AM44" s="106">
        <f>IF(ISNA(INDEX($Z$5:$Z$90,MATCH(ROWS($AB$5:AB44),$AB$5:$AB$90,0))),"",INDEX($Z$5:$Z$90,MATCH(ROWS($AB$5:AB44),$AB$5:$AB$90,0)))</f>
      </c>
      <c r="AN44" s="86">
        <f>IF(ISNA(INDEX($AA$5:$AA$90,MATCH(ROWS($AB$5:AB44),$AB$5:$AB$90,0))),"",INDEX($AA$5:$AA$90,MATCH(ROWS($AB$5:AB44),$AB$5:$AB$90,0)))</f>
      </c>
    </row>
    <row r="45" spans="2:40" ht="15.75" customHeight="1" thickBot="1">
      <c r="B45" s="60">
        <v>41</v>
      </c>
      <c r="C45" s="71" t="str">
        <f t="shared" si="16"/>
        <v> </v>
      </c>
      <c r="D45" s="7" t="s">
        <v>76</v>
      </c>
      <c r="E45" s="7">
        <v>163486</v>
      </c>
      <c r="F45" s="7">
        <v>4860</v>
      </c>
      <c r="G45" s="7">
        <v>1</v>
      </c>
      <c r="H45" s="113">
        <f t="shared" si="15"/>
        <v>0.21</v>
      </c>
      <c r="I45" s="2"/>
      <c r="J45" s="68">
        <f t="shared" si="17"/>
        <v>0.205761316872428</v>
      </c>
      <c r="K45" s="83">
        <f t="shared" si="18"/>
      </c>
      <c r="L45" s="84">
        <f t="shared" si="19"/>
      </c>
      <c r="M45" s="123">
        <f>IF(L45="","",MAX(M$4:M44)+1)</f>
      </c>
      <c r="N45" s="83">
        <f t="shared" si="20"/>
      </c>
      <c r="O45" s="84">
        <f t="shared" si="21"/>
      </c>
      <c r="P45" s="116">
        <f>IF(O45="","",MAX(P$4:P44)+1)</f>
      </c>
      <c r="Q45" s="83">
        <f t="shared" si="22"/>
      </c>
      <c r="R45" s="84">
        <f t="shared" si="23"/>
      </c>
      <c r="S45" s="116">
        <f>IF(R45="","",MAX(S$4:S44)+1)</f>
      </c>
      <c r="T45" s="83">
        <f t="shared" si="24"/>
      </c>
      <c r="U45" s="84">
        <f t="shared" si="25"/>
      </c>
      <c r="V45" s="116">
        <f>IF(U45="","",MAX(V$4:V44)+1)</f>
      </c>
      <c r="W45" s="83">
        <f t="shared" si="26"/>
      </c>
      <c r="X45" s="85">
        <f t="shared" si="27"/>
      </c>
      <c r="Y45" s="116">
        <f>IF(X45="","",MAX(Y$4:Y44)+1)</f>
      </c>
      <c r="Z45" s="83">
        <f t="shared" si="28"/>
      </c>
      <c r="AA45" s="84">
        <f t="shared" si="29"/>
      </c>
      <c r="AB45" s="133">
        <f>IF(AA45="","",MAX(AB$4:AB44)+1)</f>
      </c>
      <c r="AC45" s="106">
        <f>IF(ISNA(INDEX($K$5:$K$90,MATCH(ROWS($M$5:M45),$M$5:$M$90,0))),"",INDEX($K$5:$K$90,MATCH(ROWS($M$5:M45),$M$5:$M$90,0)))</f>
      </c>
      <c r="AD45" s="101">
        <f>IF(ISNA(INDEX($L$5:$L$90,MATCH(ROWS($M$5:M45),$M$5:$M$90,0))),"",INDEX($L$5:$L$90,MATCH(ROWS($M$5:M45),$M$5:$M$90,0)))</f>
      </c>
      <c r="AE45" s="87">
        <f>IF(ISNA(INDEX($N$5:$N$90,MATCH(ROWS($P$5:P45),$P$5:$P$90,0))),"",INDEX($N$5:$N$90,MATCH(ROWS($P$5:P45),$P$5:$P$90,0)))</f>
      </c>
      <c r="AF45" s="101">
        <f>IF(ISNA(INDEX($O$5:$O$90,MATCH(ROWS($P$5:P45),$P$5:$P$90,0))),"",INDEX($O$5:$O$90,MATCH(ROWS($P$5:P45),$P$5:$P$90,0)))</f>
      </c>
      <c r="AG45" s="106">
        <f>IF(ISNA(INDEX($Q$5:$Q$90,MATCH(ROWS($S$5:S45),$S$5:$S$90,0))),"",INDEX($Q$5:$Q$90,MATCH(ROWS($S$5:S45),$S$5:$S$90,0)))</f>
      </c>
      <c r="AH45" s="101">
        <f>IF(ISNA(INDEX($R$5:$R$90,MATCH(ROWS($S$5:S45),$S$5:$S$90,0))),"",INDEX($R$5:$R$90,MATCH(ROWS($S$5:S45),$S$5:$S$90,0)))</f>
      </c>
      <c r="AI45" s="87">
        <f>IF(ISNA(INDEX($T$5:$T$90,MATCH(ROWS($V$5:V45),$V$5:$V$90,0))),"",INDEX($T$5:$T$90,MATCH(ROWS($V$5:V45),$V$5:$V$90,0)))</f>
      </c>
      <c r="AJ45" s="104">
        <f>IF(ISNA(INDEX($U$5:$U$90,MATCH(ROWS($V$5:V45),$V$5:$V$90,0))),"",INDEX($U$5:$U$90,MATCH(ROWS($V$5:V45),$V$5:$V$90,0)))</f>
      </c>
      <c r="AK45" s="106">
        <f>IF(ISNA(INDEX($W$5:$W$90,MATCH(ROWS($Y$5:Y45),$Y$5:$Y$90,0))),"",INDEX($W$5:$W$90,MATCH(ROWS($Y$5:Y45),$Y$5:$Y$90,0)))</f>
      </c>
      <c r="AL45" s="101">
        <f>IF(ISNA(INDEX($X$5:$X$90,MATCH(ROWS($Y$5:Y45),$Y$5:$Y$90,0))),"",INDEX($X$5:$X$90,MATCH(ROWS($Y$5:Y45),$Y$5:$Y$90,0)))</f>
      </c>
      <c r="AM45" s="106">
        <f>IF(ISNA(INDEX($Z$5:$Z$90,MATCH(ROWS($AB$5:AB45),$AB$5:$AB$90,0))),"",INDEX($Z$5:$Z$90,MATCH(ROWS($AB$5:AB45),$AB$5:$AB$90,0)))</f>
      </c>
      <c r="AN45" s="86">
        <f>IF(ISNA(INDEX($AA$5:$AA$90,MATCH(ROWS($AB$5:AB45),$AB$5:$AB$90,0))),"",INDEX($AA$5:$AA$90,MATCH(ROWS($AB$5:AB45),$AB$5:$AB$90,0)))</f>
      </c>
    </row>
    <row r="46" spans="2:40" ht="15.75" customHeight="1" thickBot="1">
      <c r="B46" s="61">
        <v>42</v>
      </c>
      <c r="C46" s="71" t="str">
        <f t="shared" si="16"/>
        <v> </v>
      </c>
      <c r="D46" s="7" t="s">
        <v>97</v>
      </c>
      <c r="E46" s="7">
        <v>161856</v>
      </c>
      <c r="F46" s="7">
        <v>10148</v>
      </c>
      <c r="G46" s="7">
        <v>2</v>
      </c>
      <c r="H46" s="113">
        <f t="shared" si="15"/>
        <v>0.2</v>
      </c>
      <c r="I46" s="2"/>
      <c r="J46" s="68">
        <f t="shared" si="17"/>
        <v>0.1970831690973591</v>
      </c>
      <c r="K46" s="83">
        <f t="shared" si="18"/>
      </c>
      <c r="L46" s="84">
        <f t="shared" si="19"/>
      </c>
      <c r="M46" s="123">
        <f>IF(L46="","",MAX(M$4:M45)+1)</f>
      </c>
      <c r="N46" s="83">
        <f t="shared" si="20"/>
      </c>
      <c r="O46" s="84">
        <f t="shared" si="21"/>
      </c>
      <c r="P46" s="116">
        <f>IF(O46="","",MAX(P$4:P45)+1)</f>
      </c>
      <c r="Q46" s="83">
        <f t="shared" si="22"/>
      </c>
      <c r="R46" s="84">
        <f t="shared" si="23"/>
      </c>
      <c r="S46" s="116">
        <f>IF(R46="","",MAX(S$4:S45)+1)</f>
      </c>
      <c r="T46" s="83">
        <f t="shared" si="24"/>
      </c>
      <c r="U46" s="84">
        <f t="shared" si="25"/>
      </c>
      <c r="V46" s="116">
        <f>IF(U46="","",MAX(V$4:V45)+1)</f>
      </c>
      <c r="W46" s="83">
        <f t="shared" si="26"/>
      </c>
      <c r="X46" s="85">
        <f t="shared" si="27"/>
      </c>
      <c r="Y46" s="116">
        <f>IF(X46="","",MAX(Y$4:Y45)+1)</f>
      </c>
      <c r="Z46" s="83">
        <f t="shared" si="28"/>
      </c>
      <c r="AA46" s="84">
        <f t="shared" si="29"/>
      </c>
      <c r="AB46" s="133">
        <f>IF(AA46="","",MAX(AB$4:AB45)+1)</f>
      </c>
      <c r="AC46" s="106">
        <f>IF(ISNA(INDEX($K$5:$K$90,MATCH(ROWS($M$5:M46),$M$5:$M$90,0))),"",INDEX($K$5:$K$90,MATCH(ROWS($M$5:M46),$M$5:$M$90,0)))</f>
      </c>
      <c r="AD46" s="101">
        <f>IF(ISNA(INDEX($L$5:$L$90,MATCH(ROWS($M$5:M46),$M$5:$M$90,0))),"",INDEX($L$5:$L$90,MATCH(ROWS($M$5:M46),$M$5:$M$90,0)))</f>
      </c>
      <c r="AE46" s="87">
        <f>IF(ISNA(INDEX($N$5:$N$90,MATCH(ROWS($P$5:P46),$P$5:$P$90,0))),"",INDEX($N$5:$N$90,MATCH(ROWS($P$5:P46),$P$5:$P$90,0)))</f>
      </c>
      <c r="AF46" s="101">
        <f>IF(ISNA(INDEX($O$5:$O$90,MATCH(ROWS($P$5:P46),$P$5:$P$90,0))),"",INDEX($O$5:$O$90,MATCH(ROWS($P$5:P46),$P$5:$P$90,0)))</f>
      </c>
      <c r="AG46" s="106">
        <f>IF(ISNA(INDEX($Q$5:$Q$90,MATCH(ROWS($S$5:S46),$S$5:$S$90,0))),"",INDEX($Q$5:$Q$90,MATCH(ROWS($S$5:S46),$S$5:$S$90,0)))</f>
      </c>
      <c r="AH46" s="101">
        <f>IF(ISNA(INDEX($R$5:$R$90,MATCH(ROWS($S$5:S46),$S$5:$S$90,0))),"",INDEX($R$5:$R$90,MATCH(ROWS($S$5:S46),$S$5:$S$90,0)))</f>
      </c>
      <c r="AI46" s="87">
        <f>IF(ISNA(INDEX($T$5:$T$90,MATCH(ROWS($V$5:V46),$V$5:$V$90,0))),"",INDEX($T$5:$T$90,MATCH(ROWS($V$5:V46),$V$5:$V$90,0)))</f>
      </c>
      <c r="AJ46" s="104">
        <f>IF(ISNA(INDEX($U$5:$U$90,MATCH(ROWS($V$5:V46),$V$5:$V$90,0))),"",INDEX($U$5:$U$90,MATCH(ROWS($V$5:V46),$V$5:$V$90,0)))</f>
      </c>
      <c r="AK46" s="106">
        <f>IF(ISNA(INDEX($W$5:$W$90,MATCH(ROWS($Y$5:Y46),$Y$5:$Y$90,0))),"",INDEX($W$5:$W$90,MATCH(ROWS($Y$5:Y46),$Y$5:$Y$90,0)))</f>
      </c>
      <c r="AL46" s="101">
        <f>IF(ISNA(INDEX($X$5:$X$90,MATCH(ROWS($Y$5:Y46),$Y$5:$Y$90,0))),"",INDEX($X$5:$X$90,MATCH(ROWS($Y$5:Y46),$Y$5:$Y$90,0)))</f>
      </c>
      <c r="AM46" s="106">
        <f>IF(ISNA(INDEX($Z$5:$Z$90,MATCH(ROWS($AB$5:AB46),$AB$5:$AB$90,0))),"",INDEX($Z$5:$Z$90,MATCH(ROWS($AB$5:AB46),$AB$5:$AB$90,0)))</f>
      </c>
      <c r="AN46" s="86">
        <f>IF(ISNA(INDEX($AA$5:$AA$90,MATCH(ROWS($AB$5:AB46),$AB$5:$AB$90,0))),"",INDEX($AA$5:$AA$90,MATCH(ROWS($AB$5:AB46),$AB$5:$AB$90,0)))</f>
      </c>
    </row>
    <row r="47" spans="2:40" ht="15.75" customHeight="1" thickBot="1">
      <c r="B47" s="60">
        <v>43</v>
      </c>
      <c r="C47" s="71" t="str">
        <f t="shared" si="16"/>
        <v> </v>
      </c>
      <c r="D47" s="7" t="s">
        <v>40</v>
      </c>
      <c r="E47" s="7">
        <v>162149</v>
      </c>
      <c r="F47" s="7">
        <v>1458</v>
      </c>
      <c r="G47" s="7">
        <v>0</v>
      </c>
      <c r="H47" s="113">
        <f t="shared" si="15"/>
        <v>0</v>
      </c>
      <c r="I47" s="2"/>
      <c r="J47" s="68">
        <f t="shared" si="17"/>
        <v>0</v>
      </c>
      <c r="K47" s="83">
        <f t="shared" si="18"/>
      </c>
      <c r="L47" s="84">
        <f t="shared" si="19"/>
      </c>
      <c r="M47" s="123">
        <f>IF(L47="","",MAX(M$4:M46)+1)</f>
      </c>
      <c r="N47" s="83">
        <f t="shared" si="20"/>
      </c>
      <c r="O47" s="84">
        <f t="shared" si="21"/>
      </c>
      <c r="P47" s="116">
        <f>IF(O47="","",MAX(P$4:P46)+1)</f>
      </c>
      <c r="Q47" s="83">
        <f t="shared" si="22"/>
      </c>
      <c r="R47" s="84">
        <f t="shared" si="23"/>
      </c>
      <c r="S47" s="116">
        <f>IF(R47="","",MAX(S$4:S46)+1)</f>
      </c>
      <c r="T47" s="83">
        <f t="shared" si="24"/>
      </c>
      <c r="U47" s="84">
        <f t="shared" si="25"/>
      </c>
      <c r="V47" s="116">
        <f>IF(U47="","",MAX(V$4:V46)+1)</f>
      </c>
      <c r="W47" s="83">
        <f t="shared" si="26"/>
      </c>
      <c r="X47" s="85">
        <f t="shared" si="27"/>
      </c>
      <c r="Y47" s="116">
        <f>IF(X47="","",MAX(Y$4:Y46)+1)</f>
      </c>
      <c r="Z47" s="83">
        <f t="shared" si="28"/>
      </c>
      <c r="AA47" s="84">
        <f t="shared" si="29"/>
      </c>
      <c r="AB47" s="133">
        <f>IF(AA47="","",MAX(AB$4:AB46)+1)</f>
      </c>
      <c r="AC47" s="106">
        <f>IF(ISNA(INDEX($K$5:$K$90,MATCH(ROWS($M$5:M47),$M$5:$M$90,0))),"",INDEX($K$5:$K$90,MATCH(ROWS($M$5:M47),$M$5:$M$90,0)))</f>
      </c>
      <c r="AD47" s="101">
        <f>IF(ISNA(INDEX($L$5:$L$90,MATCH(ROWS($M$5:M47),$M$5:$M$90,0))),"",INDEX($L$5:$L$90,MATCH(ROWS($M$5:M47),$M$5:$M$90,0)))</f>
      </c>
      <c r="AE47" s="87">
        <f>IF(ISNA(INDEX($N$5:$N$90,MATCH(ROWS($P$5:P47),$P$5:$P$90,0))),"",INDEX($N$5:$N$90,MATCH(ROWS($P$5:P47),$P$5:$P$90,0)))</f>
      </c>
      <c r="AF47" s="101">
        <f>IF(ISNA(INDEX($O$5:$O$90,MATCH(ROWS($P$5:P47),$P$5:$P$90,0))),"",INDEX($O$5:$O$90,MATCH(ROWS($P$5:P47),$P$5:$P$90,0)))</f>
      </c>
      <c r="AG47" s="106">
        <f>IF(ISNA(INDEX($Q$5:$Q$90,MATCH(ROWS($S$5:S47),$S$5:$S$90,0))),"",INDEX($Q$5:$Q$90,MATCH(ROWS($S$5:S47),$S$5:$S$90,0)))</f>
      </c>
      <c r="AH47" s="101">
        <f>IF(ISNA(INDEX($R$5:$R$90,MATCH(ROWS($S$5:S47),$S$5:$S$90,0))),"",INDEX($R$5:$R$90,MATCH(ROWS($S$5:S47),$S$5:$S$90,0)))</f>
      </c>
      <c r="AI47" s="87">
        <f>IF(ISNA(INDEX($T$5:$T$90,MATCH(ROWS($V$5:V47),$V$5:$V$90,0))),"",INDEX($T$5:$T$90,MATCH(ROWS($V$5:V47),$V$5:$V$90,0)))</f>
      </c>
      <c r="AJ47" s="104">
        <f>IF(ISNA(INDEX($U$5:$U$90,MATCH(ROWS($V$5:V47),$V$5:$V$90,0))),"",INDEX($U$5:$U$90,MATCH(ROWS($V$5:V47),$V$5:$V$90,0)))</f>
      </c>
      <c r="AK47" s="106">
        <f>IF(ISNA(INDEX($W$5:$W$90,MATCH(ROWS($Y$5:Y47),$Y$5:$Y$90,0))),"",INDEX($W$5:$W$90,MATCH(ROWS($Y$5:Y47),$Y$5:$Y$90,0)))</f>
      </c>
      <c r="AL47" s="101">
        <f>IF(ISNA(INDEX($X$5:$X$90,MATCH(ROWS($Y$5:Y47),$Y$5:$Y$90,0))),"",INDEX($X$5:$X$90,MATCH(ROWS($Y$5:Y47),$Y$5:$Y$90,0)))</f>
      </c>
      <c r="AM47" s="106">
        <f>IF(ISNA(INDEX($Z$5:$Z$90,MATCH(ROWS($AB$5:AB47),$AB$5:$AB$90,0))),"",INDEX($Z$5:$Z$90,MATCH(ROWS($AB$5:AB47),$AB$5:$AB$90,0)))</f>
      </c>
      <c r="AN47" s="86">
        <f>IF(ISNA(INDEX($AA$5:$AA$90,MATCH(ROWS($AB$5:AB47),$AB$5:$AB$90,0))),"",INDEX($AA$5:$AA$90,MATCH(ROWS($AB$5:AB47),$AB$5:$AB$90,0)))</f>
      </c>
    </row>
    <row r="48" spans="2:40" ht="15.75" customHeight="1" thickBot="1">
      <c r="B48" s="61">
        <v>44</v>
      </c>
      <c r="C48" s="71" t="str">
        <f t="shared" si="16"/>
        <v> </v>
      </c>
      <c r="D48" s="7" t="s">
        <v>57</v>
      </c>
      <c r="E48" s="7">
        <v>162452</v>
      </c>
      <c r="F48" s="7">
        <v>1513</v>
      </c>
      <c r="G48" s="7">
        <v>0</v>
      </c>
      <c r="H48" s="113">
        <f t="shared" si="15"/>
        <v>0</v>
      </c>
      <c r="I48" s="2"/>
      <c r="J48" s="68">
        <f t="shared" si="17"/>
        <v>0</v>
      </c>
      <c r="K48" s="83">
        <f t="shared" si="18"/>
      </c>
      <c r="L48" s="84">
        <f t="shared" si="19"/>
      </c>
      <c r="M48" s="123">
        <f>IF(L48="","",MAX(M$4:M47)+1)</f>
      </c>
      <c r="N48" s="83">
        <f t="shared" si="20"/>
      </c>
      <c r="O48" s="84">
        <f t="shared" si="21"/>
      </c>
      <c r="P48" s="116">
        <f>IF(O48="","",MAX(P$4:P47)+1)</f>
      </c>
      <c r="Q48" s="83">
        <f t="shared" si="22"/>
      </c>
      <c r="R48" s="84">
        <f t="shared" si="23"/>
      </c>
      <c r="S48" s="116">
        <f>IF(R48="","",MAX(S$4:S47)+1)</f>
      </c>
      <c r="T48" s="83">
        <f t="shared" si="24"/>
      </c>
      <c r="U48" s="84">
        <f t="shared" si="25"/>
      </c>
      <c r="V48" s="116">
        <f>IF(U48="","",MAX(V$4:V47)+1)</f>
      </c>
      <c r="W48" s="83">
        <f t="shared" si="26"/>
      </c>
      <c r="X48" s="85">
        <f t="shared" si="27"/>
      </c>
      <c r="Y48" s="116">
        <f>IF(X48="","",MAX(Y$4:Y47)+1)</f>
      </c>
      <c r="Z48" s="83">
        <f t="shared" si="28"/>
      </c>
      <c r="AA48" s="84">
        <f t="shared" si="29"/>
      </c>
      <c r="AB48" s="133">
        <f>IF(AA48="","",MAX(AB$4:AB47)+1)</f>
      </c>
      <c r="AC48" s="106">
        <f>IF(ISNA(INDEX($K$5:$K$90,MATCH(ROWS($M$5:M48),$M$5:$M$90,0))),"",INDEX($K$5:$K$90,MATCH(ROWS($M$5:M48),$M$5:$M$90,0)))</f>
      </c>
      <c r="AD48" s="101">
        <f>IF(ISNA(INDEX($L$5:$L$90,MATCH(ROWS($M$5:M48),$M$5:$M$90,0))),"",INDEX($L$5:$L$90,MATCH(ROWS($M$5:M48),$M$5:$M$90,0)))</f>
      </c>
      <c r="AE48" s="87">
        <f>IF(ISNA(INDEX($N$5:$N$90,MATCH(ROWS($P$5:P48),$P$5:$P$90,0))),"",INDEX($N$5:$N$90,MATCH(ROWS($P$5:P48),$P$5:$P$90,0)))</f>
      </c>
      <c r="AF48" s="101">
        <f>IF(ISNA(INDEX($O$5:$O$90,MATCH(ROWS($P$5:P48),$P$5:$P$90,0))),"",INDEX($O$5:$O$90,MATCH(ROWS($P$5:P48),$P$5:$P$90,0)))</f>
      </c>
      <c r="AG48" s="106">
        <f>IF(ISNA(INDEX($Q$5:$Q$90,MATCH(ROWS($S$5:S48),$S$5:$S$90,0))),"",INDEX($Q$5:$Q$90,MATCH(ROWS($S$5:S48),$S$5:$S$90,0)))</f>
      </c>
      <c r="AH48" s="101">
        <f>IF(ISNA(INDEX($R$5:$R$90,MATCH(ROWS($S$5:S48),$S$5:$S$90,0))),"",INDEX($R$5:$R$90,MATCH(ROWS($S$5:S48),$S$5:$S$90,0)))</f>
      </c>
      <c r="AI48" s="87">
        <f>IF(ISNA(INDEX($T$5:$T$90,MATCH(ROWS($V$5:V48),$V$5:$V$90,0))),"",INDEX($T$5:$T$90,MATCH(ROWS($V$5:V48),$V$5:$V$90,0)))</f>
      </c>
      <c r="AJ48" s="104">
        <f>IF(ISNA(INDEX($U$5:$U$90,MATCH(ROWS($V$5:V48),$V$5:$V$90,0))),"",INDEX($U$5:$U$90,MATCH(ROWS($V$5:V48),$V$5:$V$90,0)))</f>
      </c>
      <c r="AK48" s="106">
        <f>IF(ISNA(INDEX($W$5:$W$90,MATCH(ROWS($Y$5:Y48),$Y$5:$Y$90,0))),"",INDEX($W$5:$W$90,MATCH(ROWS($Y$5:Y48),$Y$5:$Y$90,0)))</f>
      </c>
      <c r="AL48" s="101">
        <f>IF(ISNA(INDEX($X$5:$X$90,MATCH(ROWS($Y$5:Y48),$Y$5:$Y$90,0))),"",INDEX($X$5:$X$90,MATCH(ROWS($Y$5:Y48),$Y$5:$Y$90,0)))</f>
      </c>
      <c r="AM48" s="106">
        <f>IF(ISNA(INDEX($Z$5:$Z$90,MATCH(ROWS($AB$5:AB48),$AB$5:$AB$90,0))),"",INDEX($Z$5:$Z$90,MATCH(ROWS($AB$5:AB48),$AB$5:$AB$90,0)))</f>
      </c>
      <c r="AN48" s="86">
        <f>IF(ISNA(INDEX($AA$5:$AA$90,MATCH(ROWS($AB$5:AB48),$AB$5:$AB$90,0))),"",INDEX($AA$5:$AA$90,MATCH(ROWS($AB$5:AB48),$AB$5:$AB$90,0)))</f>
      </c>
    </row>
    <row r="49" spans="2:40" ht="16.5" thickBot="1">
      <c r="B49" s="60">
        <v>45</v>
      </c>
      <c r="C49" s="71" t="str">
        <f t="shared" si="16"/>
        <v> </v>
      </c>
      <c r="D49" s="7" t="s">
        <v>59</v>
      </c>
      <c r="E49" s="7">
        <v>162498</v>
      </c>
      <c r="F49" s="7">
        <v>4818</v>
      </c>
      <c r="G49" s="7">
        <v>0</v>
      </c>
      <c r="H49" s="113">
        <f t="shared" si="15"/>
        <v>0</v>
      </c>
      <c r="I49" s="2"/>
      <c r="J49" s="68">
        <f t="shared" si="17"/>
        <v>0</v>
      </c>
      <c r="K49" s="83">
        <f t="shared" si="18"/>
      </c>
      <c r="L49" s="84">
        <f t="shared" si="19"/>
      </c>
      <c r="M49" s="123">
        <f>IF(L49="","",MAX(M$4:M48)+1)</f>
      </c>
      <c r="N49" s="83">
        <f t="shared" si="20"/>
      </c>
      <c r="O49" s="84">
        <f t="shared" si="21"/>
      </c>
      <c r="P49" s="116">
        <f>IF(O49="","",MAX(P$4:P48)+1)</f>
      </c>
      <c r="Q49" s="83">
        <f t="shared" si="22"/>
      </c>
      <c r="R49" s="84">
        <f t="shared" si="23"/>
      </c>
      <c r="S49" s="116">
        <f>IF(R49="","",MAX(S$4:S48)+1)</f>
      </c>
      <c r="T49" s="83">
        <f t="shared" si="24"/>
      </c>
      <c r="U49" s="84">
        <f t="shared" si="25"/>
      </c>
      <c r="V49" s="116">
        <f>IF(U49="","",MAX(V$4:V48)+1)</f>
      </c>
      <c r="W49" s="83">
        <f t="shared" si="26"/>
      </c>
      <c r="X49" s="85">
        <f t="shared" si="27"/>
      </c>
      <c r="Y49" s="116">
        <f>IF(X49="","",MAX(Y$4:Y48)+1)</f>
      </c>
      <c r="Z49" s="83">
        <f t="shared" si="28"/>
      </c>
      <c r="AA49" s="84">
        <f t="shared" si="29"/>
      </c>
      <c r="AB49" s="133">
        <f>IF(AA49="","",MAX(AB$4:AB48)+1)</f>
      </c>
      <c r="AC49" s="106">
        <f>IF(ISNA(INDEX($K$5:$K$90,MATCH(ROWS($M$5:M49),$M$5:$M$90,0))),"",INDEX($K$5:$K$90,MATCH(ROWS($M$5:M49),$M$5:$M$90,0)))</f>
      </c>
      <c r="AD49" s="101">
        <f>IF(ISNA(INDEX($L$5:$L$90,MATCH(ROWS($M$5:M49),$M$5:$M$90,0))),"",INDEX($L$5:$L$90,MATCH(ROWS($M$5:M49),$M$5:$M$90,0)))</f>
      </c>
      <c r="AE49" s="87">
        <f>IF(ISNA(INDEX($N$5:$N$90,MATCH(ROWS($P$5:P49),$P$5:$P$90,0))),"",INDEX($N$5:$N$90,MATCH(ROWS($P$5:P49),$P$5:$P$90,0)))</f>
      </c>
      <c r="AF49" s="101">
        <f>IF(ISNA(INDEX($O$5:$O$90,MATCH(ROWS($P$5:P49),$P$5:$P$90,0))),"",INDEX($O$5:$O$90,MATCH(ROWS($P$5:P49),$P$5:$P$90,0)))</f>
      </c>
      <c r="AG49" s="106">
        <f>IF(ISNA(INDEX($Q$5:$Q$90,MATCH(ROWS($S$5:S49),$S$5:$S$90,0))),"",INDEX($Q$5:$Q$90,MATCH(ROWS($S$5:S49),$S$5:$S$90,0)))</f>
      </c>
      <c r="AH49" s="101">
        <f>IF(ISNA(INDEX($R$5:$R$90,MATCH(ROWS($S$5:S49),$S$5:$S$90,0))),"",INDEX($R$5:$R$90,MATCH(ROWS($S$5:S49),$S$5:$S$90,0)))</f>
      </c>
      <c r="AI49" s="87">
        <f>IF(ISNA(INDEX($T$5:$T$90,MATCH(ROWS($V$5:V49),$V$5:$V$90,0))),"",INDEX($T$5:$T$90,MATCH(ROWS($V$5:V49),$V$5:$V$90,0)))</f>
      </c>
      <c r="AJ49" s="104">
        <f>IF(ISNA(INDEX($U$5:$U$90,MATCH(ROWS($V$5:V49),$V$5:$V$90,0))),"",INDEX($U$5:$U$90,MATCH(ROWS($V$5:V49),$V$5:$V$90,0)))</f>
      </c>
      <c r="AK49" s="106">
        <f>IF(ISNA(INDEX($W$5:$W$90,MATCH(ROWS($Y$5:Y49),$Y$5:$Y$90,0))),"",INDEX($W$5:$W$90,MATCH(ROWS($Y$5:Y49),$Y$5:$Y$90,0)))</f>
      </c>
      <c r="AL49" s="101">
        <f>IF(ISNA(INDEX($X$5:$X$90,MATCH(ROWS($Y$5:Y49),$Y$5:$Y$90,0))),"",INDEX($X$5:$X$90,MATCH(ROWS($Y$5:Y49),$Y$5:$Y$90,0)))</f>
      </c>
      <c r="AM49" s="106">
        <f>IF(ISNA(INDEX($Z$5:$Z$90,MATCH(ROWS($AB$5:AB49),$AB$5:$AB$90,0))),"",INDEX($Z$5:$Z$90,MATCH(ROWS($AB$5:AB49),$AB$5:$AB$90,0)))</f>
      </c>
      <c r="AN49" s="86">
        <f>IF(ISNA(INDEX($AA$5:$AA$90,MATCH(ROWS($AB$5:AB49),$AB$5:$AB$90,0))),"",INDEX($AA$5:$AA$90,MATCH(ROWS($AB$5:AB49),$AB$5:$AB$90,0)))</f>
      </c>
    </row>
    <row r="50" spans="2:40" ht="15.75" customHeight="1" thickBot="1">
      <c r="B50" s="61">
        <v>46</v>
      </c>
      <c r="C50" s="71" t="str">
        <f t="shared" si="16"/>
        <v> </v>
      </c>
      <c r="D50" s="7" t="s">
        <v>60</v>
      </c>
      <c r="E50" s="7">
        <v>162559</v>
      </c>
      <c r="F50" s="7">
        <v>1235</v>
      </c>
      <c r="G50" s="7">
        <v>0</v>
      </c>
      <c r="H50" s="113">
        <f t="shared" si="15"/>
        <v>0</v>
      </c>
      <c r="I50" s="2"/>
      <c r="J50" s="68">
        <f t="shared" si="17"/>
        <v>0</v>
      </c>
      <c r="K50" s="83">
        <f t="shared" si="18"/>
      </c>
      <c r="L50" s="84">
        <f t="shared" si="19"/>
      </c>
      <c r="M50" s="123">
        <f>IF(L50="","",MAX(M$4:M49)+1)</f>
      </c>
      <c r="N50" s="83">
        <f t="shared" si="20"/>
      </c>
      <c r="O50" s="84">
        <f t="shared" si="21"/>
      </c>
      <c r="P50" s="116">
        <f>IF(O50="","",MAX(P$4:P49)+1)</f>
      </c>
      <c r="Q50" s="83">
        <f t="shared" si="22"/>
      </c>
      <c r="R50" s="84">
        <f t="shared" si="23"/>
      </c>
      <c r="S50" s="116">
        <f>IF(R50="","",MAX(S$4:S49)+1)</f>
      </c>
      <c r="T50" s="83">
        <f t="shared" si="24"/>
      </c>
      <c r="U50" s="84">
        <f t="shared" si="25"/>
      </c>
      <c r="V50" s="116">
        <f>IF(U50="","",MAX(V$4:V49)+1)</f>
      </c>
      <c r="W50" s="83">
        <f t="shared" si="26"/>
      </c>
      <c r="X50" s="85">
        <f t="shared" si="27"/>
      </c>
      <c r="Y50" s="116">
        <f>IF(X50="","",MAX(Y$4:Y49)+1)</f>
      </c>
      <c r="Z50" s="83">
        <f t="shared" si="28"/>
      </c>
      <c r="AA50" s="84">
        <f t="shared" si="29"/>
      </c>
      <c r="AB50" s="133">
        <f>IF(AA50="","",MAX(AB$4:AB49)+1)</f>
      </c>
      <c r="AC50" s="106">
        <f>IF(ISNA(INDEX($K$5:$K$90,MATCH(ROWS($M$5:M50),$M$5:$M$90,0))),"",INDEX($K$5:$K$90,MATCH(ROWS($M$5:M50),$M$5:$M$90,0)))</f>
      </c>
      <c r="AD50" s="101">
        <f>IF(ISNA(INDEX($L$5:$L$90,MATCH(ROWS($M$5:M50),$M$5:$M$90,0))),"",INDEX($L$5:$L$90,MATCH(ROWS($M$5:M50),$M$5:$M$90,0)))</f>
      </c>
      <c r="AE50" s="87">
        <f>IF(ISNA(INDEX($N$5:$N$90,MATCH(ROWS($P$5:P50),$P$5:$P$90,0))),"",INDEX($N$5:$N$90,MATCH(ROWS($P$5:P50),$P$5:$P$90,0)))</f>
      </c>
      <c r="AF50" s="101">
        <f>IF(ISNA(INDEX($O$5:$O$90,MATCH(ROWS($P$5:P50),$P$5:$P$90,0))),"",INDEX($O$5:$O$90,MATCH(ROWS($P$5:P50),$P$5:$P$90,0)))</f>
      </c>
      <c r="AG50" s="106">
        <f>IF(ISNA(INDEX($Q$5:$Q$90,MATCH(ROWS($S$5:S50),$S$5:$S$90,0))),"",INDEX($Q$5:$Q$90,MATCH(ROWS($S$5:S50),$S$5:$S$90,0)))</f>
      </c>
      <c r="AH50" s="101">
        <f>IF(ISNA(INDEX($R$5:$R$90,MATCH(ROWS($S$5:S50),$S$5:$S$90,0))),"",INDEX($R$5:$R$90,MATCH(ROWS($S$5:S50),$S$5:$S$90,0)))</f>
      </c>
      <c r="AI50" s="87">
        <f>IF(ISNA(INDEX($T$5:$T$90,MATCH(ROWS($V$5:V50),$V$5:$V$90,0))),"",INDEX($T$5:$T$90,MATCH(ROWS($V$5:V50),$V$5:$V$90,0)))</f>
      </c>
      <c r="AJ50" s="104">
        <f>IF(ISNA(INDEX($U$5:$U$90,MATCH(ROWS($V$5:V50),$V$5:$V$90,0))),"",INDEX($U$5:$U$90,MATCH(ROWS($V$5:V50),$V$5:$V$90,0)))</f>
      </c>
      <c r="AK50" s="106">
        <f>IF(ISNA(INDEX($W$5:$W$90,MATCH(ROWS($Y$5:Y50),$Y$5:$Y$90,0))),"",INDEX($W$5:$W$90,MATCH(ROWS($Y$5:Y50),$Y$5:$Y$90,0)))</f>
      </c>
      <c r="AL50" s="101">
        <f>IF(ISNA(INDEX($X$5:$X$90,MATCH(ROWS($Y$5:Y50),$Y$5:$Y$90,0))),"",INDEX($X$5:$X$90,MATCH(ROWS($Y$5:Y50),$Y$5:$Y$90,0)))</f>
      </c>
      <c r="AM50" s="106">
        <f>IF(ISNA(INDEX($Z$5:$Z$90,MATCH(ROWS($AB$5:AB50),$AB$5:$AB$90,0))),"",INDEX($Z$5:$Z$90,MATCH(ROWS($AB$5:AB50),$AB$5:$AB$90,0)))</f>
      </c>
      <c r="AN50" s="86">
        <f>IF(ISNA(INDEX($AA$5:$AA$90,MATCH(ROWS($AB$5:AB50),$AB$5:$AB$90,0))),"",INDEX($AA$5:$AA$90,MATCH(ROWS($AB$5:AB50),$AB$5:$AB$90,0)))</f>
      </c>
    </row>
    <row r="51" spans="2:40" ht="15.75" customHeight="1" thickBot="1">
      <c r="B51" s="60">
        <v>47</v>
      </c>
      <c r="C51" s="71" t="str">
        <f t="shared" si="16"/>
        <v> </v>
      </c>
      <c r="D51" s="7" t="s">
        <v>45</v>
      </c>
      <c r="E51" s="7">
        <v>162693</v>
      </c>
      <c r="F51" s="7">
        <v>3149</v>
      </c>
      <c r="G51" s="7">
        <v>0</v>
      </c>
      <c r="H51" s="113">
        <f t="shared" si="15"/>
        <v>0</v>
      </c>
      <c r="I51" s="2"/>
      <c r="J51" s="68">
        <f t="shared" si="17"/>
        <v>0</v>
      </c>
      <c r="K51" s="83">
        <f t="shared" si="18"/>
      </c>
      <c r="L51" s="84">
        <f t="shared" si="19"/>
      </c>
      <c r="M51" s="123">
        <f>IF(L51="","",MAX(M$4:M50)+1)</f>
      </c>
      <c r="N51" s="83">
        <f t="shared" si="20"/>
      </c>
      <c r="O51" s="84">
        <f t="shared" si="21"/>
      </c>
      <c r="P51" s="116">
        <f>IF(O51="","",MAX(P$4:P50)+1)</f>
      </c>
      <c r="Q51" s="83">
        <f t="shared" si="22"/>
      </c>
      <c r="R51" s="84">
        <f t="shared" si="23"/>
      </c>
      <c r="S51" s="116">
        <f>IF(R51="","",MAX(S$4:S50)+1)</f>
      </c>
      <c r="T51" s="83">
        <f t="shared" si="24"/>
      </c>
      <c r="U51" s="84">
        <f t="shared" si="25"/>
      </c>
      <c r="V51" s="116">
        <f>IF(U51="","",MAX(V$4:V50)+1)</f>
      </c>
      <c r="W51" s="83">
        <f t="shared" si="26"/>
      </c>
      <c r="X51" s="85">
        <f t="shared" si="27"/>
      </c>
      <c r="Y51" s="116">
        <f>IF(X51="","",MAX(Y$4:Y50)+1)</f>
      </c>
      <c r="Z51" s="83">
        <f t="shared" si="28"/>
      </c>
      <c r="AA51" s="84">
        <f t="shared" si="29"/>
      </c>
      <c r="AB51" s="133">
        <f>IF(AA51="","",MAX(AB$4:AB50)+1)</f>
      </c>
      <c r="AC51" s="106">
        <f>IF(ISNA(INDEX($K$5:$K$90,MATCH(ROWS($M$5:M51),$M$5:$M$90,0))),"",INDEX($K$5:$K$90,MATCH(ROWS($M$5:M51),$M$5:$M$90,0)))</f>
      </c>
      <c r="AD51" s="101">
        <f>IF(ISNA(INDEX($L$5:$L$90,MATCH(ROWS($M$5:M51),$M$5:$M$90,0))),"",INDEX($L$5:$L$90,MATCH(ROWS($M$5:M51),$M$5:$M$90,0)))</f>
      </c>
      <c r="AE51" s="87">
        <f>IF(ISNA(INDEX($N$5:$N$90,MATCH(ROWS($P$5:P51),$P$5:$P$90,0))),"",INDEX($N$5:$N$90,MATCH(ROWS($P$5:P51),$P$5:$P$90,0)))</f>
      </c>
      <c r="AF51" s="101">
        <f>IF(ISNA(INDEX($O$5:$O$90,MATCH(ROWS($P$5:P51),$P$5:$P$90,0))),"",INDEX($O$5:$O$90,MATCH(ROWS($P$5:P51),$P$5:$P$90,0)))</f>
      </c>
      <c r="AG51" s="106">
        <f>IF(ISNA(INDEX($Q$5:$Q$90,MATCH(ROWS($S$5:S51),$S$5:$S$90,0))),"",INDEX($Q$5:$Q$90,MATCH(ROWS($S$5:S51),$S$5:$S$90,0)))</f>
      </c>
      <c r="AH51" s="101">
        <f>IF(ISNA(INDEX($R$5:$R$90,MATCH(ROWS($S$5:S51),$S$5:$S$90,0))),"",INDEX($R$5:$R$90,MATCH(ROWS($S$5:S51),$S$5:$S$90,0)))</f>
      </c>
      <c r="AI51" s="87">
        <f>IF(ISNA(INDEX($T$5:$T$90,MATCH(ROWS($V$5:V51),$V$5:$V$90,0))),"",INDEX($T$5:$T$90,MATCH(ROWS($V$5:V51),$V$5:$V$90,0)))</f>
      </c>
      <c r="AJ51" s="104">
        <f>IF(ISNA(INDEX($U$5:$U$90,MATCH(ROWS($V$5:V51),$V$5:$V$90,0))),"",INDEX($U$5:$U$90,MATCH(ROWS($V$5:V51),$V$5:$V$90,0)))</f>
      </c>
      <c r="AK51" s="106">
        <f>IF(ISNA(INDEX($W$5:$W$90,MATCH(ROWS($Y$5:Y51),$Y$5:$Y$90,0))),"",INDEX($W$5:$W$90,MATCH(ROWS($Y$5:Y51),$Y$5:$Y$90,0)))</f>
      </c>
      <c r="AL51" s="101">
        <f>IF(ISNA(INDEX($X$5:$X$90,MATCH(ROWS($Y$5:Y51),$Y$5:$Y$90,0))),"",INDEX($X$5:$X$90,MATCH(ROWS($Y$5:Y51),$Y$5:$Y$90,0)))</f>
      </c>
      <c r="AM51" s="106">
        <f>IF(ISNA(INDEX($Z$5:$Z$90,MATCH(ROWS($AB$5:AB51),$AB$5:$AB$90,0))),"",INDEX($Z$5:$Z$90,MATCH(ROWS($AB$5:AB51),$AB$5:$AB$90,0)))</f>
      </c>
      <c r="AN51" s="86">
        <f>IF(ISNA(INDEX($AA$5:$AA$90,MATCH(ROWS($AB$5:AB51),$AB$5:$AB$90,0))),"",INDEX($AA$5:$AA$90,MATCH(ROWS($AB$5:AB51),$AB$5:$AB$90,0)))</f>
      </c>
    </row>
    <row r="52" spans="2:40" ht="15.75" customHeight="1" thickBot="1">
      <c r="B52" s="61">
        <v>48</v>
      </c>
      <c r="C52" s="71" t="str">
        <f t="shared" si="16"/>
        <v> </v>
      </c>
      <c r="D52" s="7" t="s">
        <v>63</v>
      </c>
      <c r="E52" s="7">
        <v>162871</v>
      </c>
      <c r="F52" s="7">
        <v>1952</v>
      </c>
      <c r="G52" s="7">
        <v>0</v>
      </c>
      <c r="H52" s="113">
        <f t="shared" si="15"/>
        <v>0</v>
      </c>
      <c r="I52" s="2"/>
      <c r="J52" s="68">
        <f t="shared" si="17"/>
        <v>0</v>
      </c>
      <c r="K52" s="83">
        <f t="shared" si="18"/>
      </c>
      <c r="L52" s="84">
        <f t="shared" si="19"/>
      </c>
      <c r="M52" s="123">
        <f>IF(L52="","",MAX(M$4:M51)+1)</f>
      </c>
      <c r="N52" s="83">
        <f t="shared" si="20"/>
      </c>
      <c r="O52" s="84">
        <f t="shared" si="21"/>
      </c>
      <c r="P52" s="116">
        <f>IF(O52="","",MAX(P$4:P51)+1)</f>
      </c>
      <c r="Q52" s="83">
        <f t="shared" si="22"/>
      </c>
      <c r="R52" s="84">
        <f t="shared" si="23"/>
      </c>
      <c r="S52" s="116">
        <f>IF(R52="","",MAX(S$4:S51)+1)</f>
      </c>
      <c r="T52" s="83">
        <f t="shared" si="24"/>
      </c>
      <c r="U52" s="84">
        <f t="shared" si="25"/>
      </c>
      <c r="V52" s="116">
        <f>IF(U52="","",MAX(V$4:V51)+1)</f>
      </c>
      <c r="W52" s="83">
        <f t="shared" si="26"/>
      </c>
      <c r="X52" s="85">
        <f t="shared" si="27"/>
      </c>
      <c r="Y52" s="116">
        <f>IF(X52="","",MAX(Y$4:Y51)+1)</f>
      </c>
      <c r="Z52" s="83">
        <f t="shared" si="28"/>
      </c>
      <c r="AA52" s="84">
        <f t="shared" si="29"/>
      </c>
      <c r="AB52" s="133">
        <f>IF(AA52="","",MAX(AB$4:AB51)+1)</f>
      </c>
      <c r="AC52" s="106">
        <f>IF(ISNA(INDEX($K$5:$K$90,MATCH(ROWS($M$5:M52),$M$5:$M$90,0))),"",INDEX($K$5:$K$90,MATCH(ROWS($M$5:M52),$M$5:$M$90,0)))</f>
      </c>
      <c r="AD52" s="101">
        <f>IF(ISNA(INDEX($L$5:$L$90,MATCH(ROWS($M$5:M52),$M$5:$M$90,0))),"",INDEX($L$5:$L$90,MATCH(ROWS($M$5:M52),$M$5:$M$90,0)))</f>
      </c>
      <c r="AE52" s="87">
        <f>IF(ISNA(INDEX($N$5:$N$90,MATCH(ROWS($P$5:P52),$P$5:$P$90,0))),"",INDEX($N$5:$N$90,MATCH(ROWS($P$5:P52),$P$5:$P$90,0)))</f>
      </c>
      <c r="AF52" s="101">
        <f>IF(ISNA(INDEX($O$5:$O$90,MATCH(ROWS($P$5:P52),$P$5:$P$90,0))),"",INDEX($O$5:$O$90,MATCH(ROWS($P$5:P52),$P$5:$P$90,0)))</f>
      </c>
      <c r="AG52" s="106">
        <f>IF(ISNA(INDEX($Q$5:$Q$90,MATCH(ROWS($S$5:S52),$S$5:$S$90,0))),"",INDEX($Q$5:$Q$90,MATCH(ROWS($S$5:S52),$S$5:$S$90,0)))</f>
      </c>
      <c r="AH52" s="101">
        <f>IF(ISNA(INDEX($R$5:$R$90,MATCH(ROWS($S$5:S52),$S$5:$S$90,0))),"",INDEX($R$5:$R$90,MATCH(ROWS($S$5:S52),$S$5:$S$90,0)))</f>
      </c>
      <c r="AI52" s="87">
        <f>IF(ISNA(INDEX($T$5:$T$90,MATCH(ROWS($V$5:V52),$V$5:$V$90,0))),"",INDEX($T$5:$T$90,MATCH(ROWS($V$5:V52),$V$5:$V$90,0)))</f>
      </c>
      <c r="AJ52" s="104">
        <f>IF(ISNA(INDEX($U$5:$U$90,MATCH(ROWS($V$5:V52),$V$5:$V$90,0))),"",INDEX($U$5:$U$90,MATCH(ROWS($V$5:V52),$V$5:$V$90,0)))</f>
      </c>
      <c r="AK52" s="106">
        <f>IF(ISNA(INDEX($W$5:$W$90,MATCH(ROWS($Y$5:Y52),$Y$5:$Y$90,0))),"",INDEX($W$5:$W$90,MATCH(ROWS($Y$5:Y52),$Y$5:$Y$90,0)))</f>
      </c>
      <c r="AL52" s="101">
        <f>IF(ISNA(INDEX($X$5:$X$90,MATCH(ROWS($Y$5:Y52),$Y$5:$Y$90,0))),"",INDEX($X$5:$X$90,MATCH(ROWS($Y$5:Y52),$Y$5:$Y$90,0)))</f>
      </c>
      <c r="AM52" s="106">
        <f>IF(ISNA(INDEX($Z$5:$Z$90,MATCH(ROWS($AB$5:AB52),$AB$5:$AB$90,0))),"",INDEX($Z$5:$Z$90,MATCH(ROWS($AB$5:AB52),$AB$5:$AB$90,0)))</f>
      </c>
      <c r="AN52" s="86">
        <f>IF(ISNA(INDEX($AA$5:$AA$90,MATCH(ROWS($AB$5:AB52),$AB$5:$AB$90,0))),"",INDEX($AA$5:$AA$90,MATCH(ROWS($AB$5:AB52),$AB$5:$AB$90,0)))</f>
      </c>
    </row>
    <row r="53" spans="2:40" ht="15.75" customHeight="1" thickBot="1">
      <c r="B53" s="60">
        <v>49</v>
      </c>
      <c r="C53" s="71" t="str">
        <f t="shared" si="16"/>
        <v> </v>
      </c>
      <c r="D53" s="7" t="s">
        <v>65</v>
      </c>
      <c r="E53" s="7">
        <v>167268</v>
      </c>
      <c r="F53" s="7">
        <v>1683</v>
      </c>
      <c r="G53" s="7">
        <v>0</v>
      </c>
      <c r="H53" s="113">
        <f t="shared" si="15"/>
        <v>0</v>
      </c>
      <c r="I53" s="2"/>
      <c r="J53" s="68">
        <f t="shared" si="17"/>
        <v>0</v>
      </c>
      <c r="K53" s="83">
        <f t="shared" si="18"/>
      </c>
      <c r="L53" s="84">
        <f t="shared" si="19"/>
      </c>
      <c r="M53" s="123">
        <f>IF(L53="","",MAX(M$4:M52)+1)</f>
      </c>
      <c r="N53" s="83">
        <f t="shared" si="20"/>
      </c>
      <c r="O53" s="84">
        <f t="shared" si="21"/>
      </c>
      <c r="P53" s="116">
        <f>IF(O53="","",MAX(P$4:P52)+1)</f>
      </c>
      <c r="Q53" s="83">
        <f t="shared" si="22"/>
      </c>
      <c r="R53" s="84">
        <f t="shared" si="23"/>
      </c>
      <c r="S53" s="116">
        <f>IF(R53="","",MAX(S$4:S52)+1)</f>
      </c>
      <c r="T53" s="83">
        <f t="shared" si="24"/>
      </c>
      <c r="U53" s="84">
        <f t="shared" si="25"/>
      </c>
      <c r="V53" s="116">
        <f>IF(U53="","",MAX(V$4:V52)+1)</f>
      </c>
      <c r="W53" s="83">
        <f t="shared" si="26"/>
      </c>
      <c r="X53" s="85">
        <f t="shared" si="27"/>
      </c>
      <c r="Y53" s="116">
        <f>IF(X53="","",MAX(Y$4:Y52)+1)</f>
      </c>
      <c r="Z53" s="83">
        <f t="shared" si="28"/>
      </c>
      <c r="AA53" s="84">
        <f t="shared" si="29"/>
      </c>
      <c r="AB53" s="133">
        <f>IF(AA53="","",MAX(AB$4:AB52)+1)</f>
      </c>
      <c r="AC53" s="106">
        <f>IF(ISNA(INDEX($K$5:$K$90,MATCH(ROWS($M$5:M53),$M$5:$M$90,0))),"",INDEX($K$5:$K$90,MATCH(ROWS($M$5:M53),$M$5:$M$90,0)))</f>
      </c>
      <c r="AD53" s="101">
        <f>IF(ISNA(INDEX($L$5:$L$90,MATCH(ROWS($M$5:M53),$M$5:$M$90,0))),"",INDEX($L$5:$L$90,MATCH(ROWS($M$5:M53),$M$5:$M$90,0)))</f>
      </c>
      <c r="AE53" s="87">
        <f>IF(ISNA(INDEX($N$5:$N$90,MATCH(ROWS($P$5:P53),$P$5:$P$90,0))),"",INDEX($N$5:$N$90,MATCH(ROWS($P$5:P53),$P$5:$P$90,0)))</f>
      </c>
      <c r="AF53" s="101">
        <f>IF(ISNA(INDEX($O$5:$O$90,MATCH(ROWS($P$5:P53),$P$5:$P$90,0))),"",INDEX($O$5:$O$90,MATCH(ROWS($P$5:P53),$P$5:$P$90,0)))</f>
      </c>
      <c r="AG53" s="106">
        <f>IF(ISNA(INDEX($Q$5:$Q$90,MATCH(ROWS($S$5:S53),$S$5:$S$90,0))),"",INDEX($Q$5:$Q$90,MATCH(ROWS($S$5:S53),$S$5:$S$90,0)))</f>
      </c>
      <c r="AH53" s="101">
        <f>IF(ISNA(INDEX($R$5:$R$90,MATCH(ROWS($S$5:S53),$S$5:$S$90,0))),"",INDEX($R$5:$R$90,MATCH(ROWS($S$5:S53),$S$5:$S$90,0)))</f>
      </c>
      <c r="AI53" s="87">
        <f>IF(ISNA(INDEX($T$5:$T$90,MATCH(ROWS($V$5:V53),$V$5:$V$90,0))),"",INDEX($T$5:$T$90,MATCH(ROWS($V$5:V53),$V$5:$V$90,0)))</f>
      </c>
      <c r="AJ53" s="104">
        <f>IF(ISNA(INDEX($U$5:$U$90,MATCH(ROWS($V$5:V53),$V$5:$V$90,0))),"",INDEX($U$5:$U$90,MATCH(ROWS($V$5:V53),$V$5:$V$90,0)))</f>
      </c>
      <c r="AK53" s="106">
        <f>IF(ISNA(INDEX($W$5:$W$90,MATCH(ROWS($Y$5:Y53),$Y$5:$Y$90,0))),"",INDEX($W$5:$W$90,MATCH(ROWS($Y$5:Y53),$Y$5:$Y$90,0)))</f>
      </c>
      <c r="AL53" s="101">
        <f>IF(ISNA(INDEX($X$5:$X$90,MATCH(ROWS($Y$5:Y53),$Y$5:$Y$90,0))),"",INDEX($X$5:$X$90,MATCH(ROWS($Y$5:Y53),$Y$5:$Y$90,0)))</f>
      </c>
      <c r="AM53" s="106">
        <f>IF(ISNA(INDEX($Z$5:$Z$90,MATCH(ROWS($AB$5:AB53),$AB$5:$AB$90,0))),"",INDEX($Z$5:$Z$90,MATCH(ROWS($AB$5:AB53),$AB$5:$AB$90,0)))</f>
      </c>
      <c r="AN53" s="86">
        <f>IF(ISNA(INDEX($AA$5:$AA$90,MATCH(ROWS($AB$5:AB53),$AB$5:$AB$90,0))),"",INDEX($AA$5:$AA$90,MATCH(ROWS($AB$5:AB53),$AB$5:$AB$90,0)))</f>
      </c>
    </row>
    <row r="54" spans="2:40" ht="16.5" thickBot="1">
      <c r="B54" s="61">
        <v>50</v>
      </c>
      <c r="C54" s="71" t="str">
        <f t="shared" si="16"/>
        <v> </v>
      </c>
      <c r="D54" s="7" t="s">
        <v>66</v>
      </c>
      <c r="E54" s="7">
        <v>163002</v>
      </c>
      <c r="F54" s="7">
        <v>4232</v>
      </c>
      <c r="G54" s="7">
        <v>0</v>
      </c>
      <c r="H54" s="113">
        <f t="shared" si="15"/>
        <v>0</v>
      </c>
      <c r="I54" s="2"/>
      <c r="J54" s="68">
        <f t="shared" si="17"/>
        <v>0</v>
      </c>
      <c r="K54" s="83">
        <f t="shared" si="18"/>
      </c>
      <c r="L54" s="84">
        <f t="shared" si="19"/>
      </c>
      <c r="M54" s="123">
        <f>IF(L54="","",MAX(M$4:M53)+1)</f>
      </c>
      <c r="N54" s="83">
        <f t="shared" si="20"/>
      </c>
      <c r="O54" s="84">
        <f t="shared" si="21"/>
      </c>
      <c r="P54" s="116">
        <f>IF(O54="","",MAX(P$4:P53)+1)</f>
      </c>
      <c r="Q54" s="83">
        <f t="shared" si="22"/>
      </c>
      <c r="R54" s="84">
        <f t="shared" si="23"/>
      </c>
      <c r="S54" s="116">
        <f>IF(R54="","",MAX(S$4:S53)+1)</f>
      </c>
      <c r="T54" s="83">
        <f t="shared" si="24"/>
      </c>
      <c r="U54" s="84">
        <f t="shared" si="25"/>
      </c>
      <c r="V54" s="116">
        <f>IF(U54="","",MAX(V$4:V53)+1)</f>
      </c>
      <c r="W54" s="83">
        <f t="shared" si="26"/>
      </c>
      <c r="X54" s="85">
        <f t="shared" si="27"/>
      </c>
      <c r="Y54" s="116">
        <f>IF(X54="","",MAX(Y$4:Y53)+1)</f>
      </c>
      <c r="Z54" s="83">
        <f t="shared" si="28"/>
      </c>
      <c r="AA54" s="84">
        <f t="shared" si="29"/>
      </c>
      <c r="AB54" s="133">
        <f>IF(AA54="","",MAX(AB$4:AB53)+1)</f>
      </c>
      <c r="AC54" s="106">
        <f>IF(ISNA(INDEX($K$5:$K$90,MATCH(ROWS($M$5:M54),$M$5:$M$90,0))),"",INDEX($K$5:$K$90,MATCH(ROWS($M$5:M54),$M$5:$M$90,0)))</f>
      </c>
      <c r="AD54" s="101">
        <f>IF(ISNA(INDEX($L$5:$L$90,MATCH(ROWS($M$5:M54),$M$5:$M$90,0))),"",INDEX($L$5:$L$90,MATCH(ROWS($M$5:M54),$M$5:$M$90,0)))</f>
      </c>
      <c r="AE54" s="87">
        <f>IF(ISNA(INDEX($N$5:$N$90,MATCH(ROWS($P$5:P54),$P$5:$P$90,0))),"",INDEX($N$5:$N$90,MATCH(ROWS($P$5:P54),$P$5:$P$90,0)))</f>
      </c>
      <c r="AF54" s="101">
        <f>IF(ISNA(INDEX($O$5:$O$90,MATCH(ROWS($P$5:P54),$P$5:$P$90,0))),"",INDEX($O$5:$O$90,MATCH(ROWS($P$5:P54),$P$5:$P$90,0)))</f>
      </c>
      <c r="AG54" s="106">
        <f>IF(ISNA(INDEX($Q$5:$Q$90,MATCH(ROWS($S$5:S54),$S$5:$S$90,0))),"",INDEX($Q$5:$Q$90,MATCH(ROWS($S$5:S54),$S$5:$S$90,0)))</f>
      </c>
      <c r="AH54" s="101">
        <f>IF(ISNA(INDEX($R$5:$R$90,MATCH(ROWS($S$5:S54),$S$5:$S$90,0))),"",INDEX($R$5:$R$90,MATCH(ROWS($S$5:S54),$S$5:$S$90,0)))</f>
      </c>
      <c r="AI54" s="87">
        <f>IF(ISNA(INDEX($T$5:$T$90,MATCH(ROWS($V$5:V54),$V$5:$V$90,0))),"",INDEX($T$5:$T$90,MATCH(ROWS($V$5:V54),$V$5:$V$90,0)))</f>
      </c>
      <c r="AJ54" s="104">
        <f>IF(ISNA(INDEX($U$5:$U$90,MATCH(ROWS($V$5:V54),$V$5:$V$90,0))),"",INDEX($U$5:$U$90,MATCH(ROWS($V$5:V54),$V$5:$V$90,0)))</f>
      </c>
      <c r="AK54" s="106">
        <f>IF(ISNA(INDEX($W$5:$W$90,MATCH(ROWS($Y$5:Y54),$Y$5:$Y$90,0))),"",INDEX($W$5:$W$90,MATCH(ROWS($Y$5:Y54),$Y$5:$Y$90,0)))</f>
      </c>
      <c r="AL54" s="101">
        <f>IF(ISNA(INDEX($X$5:$X$90,MATCH(ROWS($Y$5:Y54),$Y$5:$Y$90,0))),"",INDEX($X$5:$X$90,MATCH(ROWS($Y$5:Y54),$Y$5:$Y$90,0)))</f>
      </c>
      <c r="AM54" s="106">
        <f>IF(ISNA(INDEX($Z$5:$Z$90,MATCH(ROWS($AB$5:AB54),$AB$5:$AB$90,0))),"",INDEX($Z$5:$Z$90,MATCH(ROWS($AB$5:AB54),$AB$5:$AB$90,0)))</f>
      </c>
      <c r="AN54" s="86">
        <f>IF(ISNA(INDEX($AA$5:$AA$90,MATCH(ROWS($AB$5:AB54),$AB$5:$AB$90,0))),"",INDEX($AA$5:$AA$90,MATCH(ROWS($AB$5:AB54),$AB$5:$AB$90,0)))</f>
      </c>
    </row>
    <row r="55" spans="2:40" ht="15.75" customHeight="1" thickBot="1">
      <c r="B55" s="60">
        <v>51</v>
      </c>
      <c r="C55" s="71" t="str">
        <f t="shared" si="16"/>
        <v> </v>
      </c>
      <c r="D55" s="7" t="s">
        <v>67</v>
      </c>
      <c r="E55" s="7">
        <v>163057</v>
      </c>
      <c r="F55" s="7">
        <v>1912</v>
      </c>
      <c r="G55" s="7">
        <v>0</v>
      </c>
      <c r="H55" s="113">
        <f t="shared" si="15"/>
        <v>0</v>
      </c>
      <c r="I55" s="2"/>
      <c r="J55" s="68">
        <f t="shared" si="17"/>
        <v>0</v>
      </c>
      <c r="K55" s="83">
        <f t="shared" si="18"/>
      </c>
      <c r="L55" s="84">
        <f t="shared" si="19"/>
      </c>
      <c r="M55" s="123">
        <f>IF(L55="","",MAX(M$4:M54)+1)</f>
      </c>
      <c r="N55" s="83">
        <f t="shared" si="20"/>
      </c>
      <c r="O55" s="84">
        <f t="shared" si="21"/>
      </c>
      <c r="P55" s="116">
        <f>IF(O55="","",MAX(P$4:P54)+1)</f>
      </c>
      <c r="Q55" s="83">
        <f t="shared" si="22"/>
      </c>
      <c r="R55" s="84">
        <f t="shared" si="23"/>
      </c>
      <c r="S55" s="116">
        <f>IF(R55="","",MAX(S$4:S54)+1)</f>
      </c>
      <c r="T55" s="83">
        <f t="shared" si="24"/>
      </c>
      <c r="U55" s="84">
        <f t="shared" si="25"/>
      </c>
      <c r="V55" s="116">
        <f>IF(U55="","",MAX(V$4:V54)+1)</f>
      </c>
      <c r="W55" s="83">
        <f t="shared" si="26"/>
      </c>
      <c r="X55" s="85">
        <f t="shared" si="27"/>
      </c>
      <c r="Y55" s="116">
        <f>IF(X55="","",MAX(Y$4:Y54)+1)</f>
      </c>
      <c r="Z55" s="83">
        <f t="shared" si="28"/>
      </c>
      <c r="AA55" s="84">
        <f t="shared" si="29"/>
      </c>
      <c r="AB55" s="133">
        <f>IF(AA55="","",MAX(AB$4:AB54)+1)</f>
      </c>
      <c r="AC55" s="106">
        <f>IF(ISNA(INDEX($K$5:$K$90,MATCH(ROWS($M$5:M55),$M$5:$M$90,0))),"",INDEX($K$5:$K$90,MATCH(ROWS($M$5:M55),$M$5:$M$90,0)))</f>
      </c>
      <c r="AD55" s="101">
        <f>IF(ISNA(INDEX($L$5:$L$90,MATCH(ROWS($M$5:M55),$M$5:$M$90,0))),"",INDEX($L$5:$L$90,MATCH(ROWS($M$5:M55),$M$5:$M$90,0)))</f>
      </c>
      <c r="AE55" s="87">
        <f>IF(ISNA(INDEX($N$5:$N$90,MATCH(ROWS($P$5:P55),$P$5:$P$90,0))),"",INDEX($N$5:$N$90,MATCH(ROWS($P$5:P55),$P$5:$P$90,0)))</f>
      </c>
      <c r="AF55" s="101">
        <f>IF(ISNA(INDEX($O$5:$O$90,MATCH(ROWS($P$5:P55),$P$5:$P$90,0))),"",INDEX($O$5:$O$90,MATCH(ROWS($P$5:P55),$P$5:$P$90,0)))</f>
      </c>
      <c r="AG55" s="106">
        <f>IF(ISNA(INDEX($Q$5:$Q$90,MATCH(ROWS($S$5:S55),$S$5:$S$90,0))),"",INDEX($Q$5:$Q$90,MATCH(ROWS($S$5:S55),$S$5:$S$90,0)))</f>
      </c>
      <c r="AH55" s="101">
        <f>IF(ISNA(INDEX($R$5:$R$90,MATCH(ROWS($S$5:S55),$S$5:$S$90,0))),"",INDEX($R$5:$R$90,MATCH(ROWS($S$5:S55),$S$5:$S$90,0)))</f>
      </c>
      <c r="AI55" s="87">
        <f>IF(ISNA(INDEX($T$5:$T$90,MATCH(ROWS($V$5:V55),$V$5:$V$90,0))),"",INDEX($T$5:$T$90,MATCH(ROWS($V$5:V55),$V$5:$V$90,0)))</f>
      </c>
      <c r="AJ55" s="104">
        <f>IF(ISNA(INDEX($U$5:$U$90,MATCH(ROWS($V$5:V55),$V$5:$V$90,0))),"",INDEX($U$5:$U$90,MATCH(ROWS($V$5:V55),$V$5:$V$90,0)))</f>
      </c>
      <c r="AK55" s="106">
        <f>IF(ISNA(INDEX($W$5:$W$90,MATCH(ROWS($Y$5:Y55),$Y$5:$Y$90,0))),"",INDEX($W$5:$W$90,MATCH(ROWS($Y$5:Y55),$Y$5:$Y$90,0)))</f>
      </c>
      <c r="AL55" s="101">
        <f>IF(ISNA(INDEX($X$5:$X$90,MATCH(ROWS($Y$5:Y55),$Y$5:$Y$90,0))),"",INDEX($X$5:$X$90,MATCH(ROWS($Y$5:Y55),$Y$5:$Y$90,0)))</f>
      </c>
      <c r="AM55" s="106">
        <f>IF(ISNA(INDEX($Z$5:$Z$90,MATCH(ROWS($AB$5:AB55),$AB$5:$AB$90,0))),"",INDEX($Z$5:$Z$90,MATCH(ROWS($AB$5:AB55),$AB$5:$AB$90,0)))</f>
      </c>
      <c r="AN55" s="86">
        <f>IF(ISNA(INDEX($AA$5:$AA$90,MATCH(ROWS($AB$5:AB55),$AB$5:$AB$90,0))),"",INDEX($AA$5:$AA$90,MATCH(ROWS($AB$5:AB55),$AB$5:$AB$90,0)))</f>
      </c>
    </row>
    <row r="56" spans="2:40" ht="15.75" customHeight="1" thickBot="1">
      <c r="B56" s="61">
        <v>52</v>
      </c>
      <c r="C56" s="71" t="str">
        <f t="shared" si="16"/>
        <v> </v>
      </c>
      <c r="D56" s="7" t="s">
        <v>68</v>
      </c>
      <c r="E56" s="7">
        <v>163137</v>
      </c>
      <c r="F56" s="7">
        <v>2693</v>
      </c>
      <c r="G56" s="7">
        <v>0</v>
      </c>
      <c r="H56" s="113">
        <f t="shared" si="15"/>
        <v>0</v>
      </c>
      <c r="I56" s="2"/>
      <c r="J56" s="68">
        <f t="shared" si="17"/>
        <v>0</v>
      </c>
      <c r="K56" s="83">
        <f t="shared" si="18"/>
      </c>
      <c r="L56" s="84">
        <f t="shared" si="19"/>
      </c>
      <c r="M56" s="123">
        <f>IF(L56="","",MAX(M$4:M55)+1)</f>
      </c>
      <c r="N56" s="83">
        <f t="shared" si="20"/>
      </c>
      <c r="O56" s="84">
        <f t="shared" si="21"/>
      </c>
      <c r="P56" s="116">
        <f>IF(O56="","",MAX(P$4:P55)+1)</f>
      </c>
      <c r="Q56" s="83">
        <f t="shared" si="22"/>
      </c>
      <c r="R56" s="84">
        <f t="shared" si="23"/>
      </c>
      <c r="S56" s="116">
        <f>IF(R56="","",MAX(S$4:S55)+1)</f>
      </c>
      <c r="T56" s="83">
        <f t="shared" si="24"/>
      </c>
      <c r="U56" s="84">
        <f t="shared" si="25"/>
      </c>
      <c r="V56" s="116">
        <f>IF(U56="","",MAX(V$4:V55)+1)</f>
      </c>
      <c r="W56" s="83">
        <f t="shared" si="26"/>
      </c>
      <c r="X56" s="85">
        <f t="shared" si="27"/>
      </c>
      <c r="Y56" s="116">
        <f>IF(X56="","",MAX(Y$4:Y55)+1)</f>
      </c>
      <c r="Z56" s="83">
        <f t="shared" si="28"/>
      </c>
      <c r="AA56" s="84">
        <f t="shared" si="29"/>
      </c>
      <c r="AB56" s="133">
        <f>IF(AA56="","",MAX(AB$4:AB55)+1)</f>
      </c>
      <c r="AC56" s="106">
        <f>IF(ISNA(INDEX($K$5:$K$90,MATCH(ROWS($M$5:M56),$M$5:$M$90,0))),"",INDEX($K$5:$K$90,MATCH(ROWS($M$5:M56),$M$5:$M$90,0)))</f>
      </c>
      <c r="AD56" s="101">
        <f>IF(ISNA(INDEX($L$5:$L$90,MATCH(ROWS($M$5:M56),$M$5:$M$90,0))),"",INDEX($L$5:$L$90,MATCH(ROWS($M$5:M56),$M$5:$M$90,0)))</f>
      </c>
      <c r="AE56" s="87">
        <f>IF(ISNA(INDEX($N$5:$N$90,MATCH(ROWS($P$5:P56),$P$5:$P$90,0))),"",INDEX($N$5:$N$90,MATCH(ROWS($P$5:P56),$P$5:$P$90,0)))</f>
      </c>
      <c r="AF56" s="101">
        <f>IF(ISNA(INDEX($O$5:$O$90,MATCH(ROWS($P$5:P56),$P$5:$P$90,0))),"",INDEX($O$5:$O$90,MATCH(ROWS($P$5:P56),$P$5:$P$90,0)))</f>
      </c>
      <c r="AG56" s="106">
        <f>IF(ISNA(INDEX($Q$5:$Q$90,MATCH(ROWS($S$5:S56),$S$5:$S$90,0))),"",INDEX($Q$5:$Q$90,MATCH(ROWS($S$5:S56),$S$5:$S$90,0)))</f>
      </c>
      <c r="AH56" s="101">
        <f>IF(ISNA(INDEX($R$5:$R$90,MATCH(ROWS($S$5:S56),$S$5:$S$90,0))),"",INDEX($R$5:$R$90,MATCH(ROWS($S$5:S56),$S$5:$S$90,0)))</f>
      </c>
      <c r="AI56" s="87">
        <f>IF(ISNA(INDEX($T$5:$T$90,MATCH(ROWS($V$5:V56),$V$5:$V$90,0))),"",INDEX($T$5:$T$90,MATCH(ROWS($V$5:V56),$V$5:$V$90,0)))</f>
      </c>
      <c r="AJ56" s="104">
        <f>IF(ISNA(INDEX($U$5:$U$90,MATCH(ROWS($V$5:V56),$V$5:$V$90,0))),"",INDEX($U$5:$U$90,MATCH(ROWS($V$5:V56),$V$5:$V$90,0)))</f>
      </c>
      <c r="AK56" s="106">
        <f>IF(ISNA(INDEX($W$5:$W$90,MATCH(ROWS($Y$5:Y56),$Y$5:$Y$90,0))),"",INDEX($W$5:$W$90,MATCH(ROWS($Y$5:Y56),$Y$5:$Y$90,0)))</f>
      </c>
      <c r="AL56" s="101">
        <f>IF(ISNA(INDEX($X$5:$X$90,MATCH(ROWS($Y$5:Y56),$Y$5:$Y$90,0))),"",INDEX($X$5:$X$90,MATCH(ROWS($Y$5:Y56),$Y$5:$Y$90,0)))</f>
      </c>
      <c r="AM56" s="106">
        <f>IF(ISNA(INDEX($Z$5:$Z$90,MATCH(ROWS($AB$5:AB56),$AB$5:$AB$90,0))),"",INDEX($Z$5:$Z$90,MATCH(ROWS($AB$5:AB56),$AB$5:$AB$90,0)))</f>
      </c>
      <c r="AN56" s="86">
        <f>IF(ISNA(INDEX($AA$5:$AA$90,MATCH(ROWS($AB$5:AB56),$AB$5:$AB$90,0))),"",INDEX($AA$5:$AA$90,MATCH(ROWS($AB$5:AB56),$AB$5:$AB$90,0)))</f>
      </c>
    </row>
    <row r="57" spans="2:40" ht="16.5" thickBot="1">
      <c r="B57" s="60">
        <v>53</v>
      </c>
      <c r="C57" s="71" t="str">
        <f t="shared" si="16"/>
        <v> </v>
      </c>
      <c r="D57" s="7" t="s">
        <v>72</v>
      </c>
      <c r="E57" s="7">
        <v>163324</v>
      </c>
      <c r="F57" s="7">
        <v>2174</v>
      </c>
      <c r="G57" s="7">
        <v>0</v>
      </c>
      <c r="H57" s="113">
        <f t="shared" si="15"/>
        <v>0</v>
      </c>
      <c r="I57" s="2"/>
      <c r="J57" s="68">
        <f t="shared" si="17"/>
        <v>0</v>
      </c>
      <c r="K57" s="83">
        <f t="shared" si="18"/>
      </c>
      <c r="L57" s="84">
        <f t="shared" si="19"/>
      </c>
      <c r="M57" s="123">
        <f>IF(L57="","",MAX(M$4:M56)+1)</f>
      </c>
      <c r="N57" s="83">
        <f t="shared" si="20"/>
      </c>
      <c r="O57" s="84">
        <f t="shared" si="21"/>
      </c>
      <c r="P57" s="116">
        <f>IF(O57="","",MAX(P$4:P56)+1)</f>
      </c>
      <c r="Q57" s="83">
        <f t="shared" si="22"/>
      </c>
      <c r="R57" s="84">
        <f t="shared" si="23"/>
      </c>
      <c r="S57" s="116">
        <f>IF(R57="","",MAX(S$4:S56)+1)</f>
      </c>
      <c r="T57" s="83">
        <f t="shared" si="24"/>
      </c>
      <c r="U57" s="84">
        <f t="shared" si="25"/>
      </c>
      <c r="V57" s="116">
        <f>IF(U57="","",MAX(V$4:V56)+1)</f>
      </c>
      <c r="W57" s="83">
        <f t="shared" si="26"/>
      </c>
      <c r="X57" s="85">
        <f t="shared" si="27"/>
      </c>
      <c r="Y57" s="116">
        <f>IF(X57="","",MAX(Y$4:Y56)+1)</f>
      </c>
      <c r="Z57" s="83">
        <f t="shared" si="28"/>
      </c>
      <c r="AA57" s="84">
        <f t="shared" si="29"/>
      </c>
      <c r="AB57" s="133">
        <f>IF(AA57="","",MAX(AB$4:AB56)+1)</f>
      </c>
      <c r="AC57" s="106">
        <f>IF(ISNA(INDEX($K$5:$K$90,MATCH(ROWS($M$5:M57),$M$5:$M$90,0))),"",INDEX($K$5:$K$90,MATCH(ROWS($M$5:M57),$M$5:$M$90,0)))</f>
      </c>
      <c r="AD57" s="101">
        <f>IF(ISNA(INDEX($L$5:$L$90,MATCH(ROWS($M$5:M57),$M$5:$M$90,0))),"",INDEX($L$5:$L$90,MATCH(ROWS($M$5:M57),$M$5:$M$90,0)))</f>
      </c>
      <c r="AE57" s="87">
        <f>IF(ISNA(INDEX($N$5:$N$90,MATCH(ROWS($P$5:P57),$P$5:$P$90,0))),"",INDEX($N$5:$N$90,MATCH(ROWS($P$5:P57),$P$5:$P$90,0)))</f>
      </c>
      <c r="AF57" s="101">
        <f>IF(ISNA(INDEX($O$5:$O$90,MATCH(ROWS($P$5:P57),$P$5:$P$90,0))),"",INDEX($O$5:$O$90,MATCH(ROWS($P$5:P57),$P$5:$P$90,0)))</f>
      </c>
      <c r="AG57" s="106">
        <f>IF(ISNA(INDEX($Q$5:$Q$90,MATCH(ROWS($S$5:S57),$S$5:$S$90,0))),"",INDEX($Q$5:$Q$90,MATCH(ROWS($S$5:S57),$S$5:$S$90,0)))</f>
      </c>
      <c r="AH57" s="101">
        <f>IF(ISNA(INDEX($R$5:$R$90,MATCH(ROWS($S$5:S57),$S$5:$S$90,0))),"",INDEX($R$5:$R$90,MATCH(ROWS($S$5:S57),$S$5:$S$90,0)))</f>
      </c>
      <c r="AI57" s="87">
        <f>IF(ISNA(INDEX($T$5:$T$90,MATCH(ROWS($V$5:V57),$V$5:$V$90,0))),"",INDEX($T$5:$T$90,MATCH(ROWS($V$5:V57),$V$5:$V$90,0)))</f>
      </c>
      <c r="AJ57" s="104">
        <f>IF(ISNA(INDEX($U$5:$U$90,MATCH(ROWS($V$5:V57),$V$5:$V$90,0))),"",INDEX($U$5:$U$90,MATCH(ROWS($V$5:V57),$V$5:$V$90,0)))</f>
      </c>
      <c r="AK57" s="106">
        <f>IF(ISNA(INDEX($W$5:$W$90,MATCH(ROWS($Y$5:Y57),$Y$5:$Y$90,0))),"",INDEX($W$5:$W$90,MATCH(ROWS($Y$5:Y57),$Y$5:$Y$90,0)))</f>
      </c>
      <c r="AL57" s="101">
        <f>IF(ISNA(INDEX($X$5:$X$90,MATCH(ROWS($Y$5:Y57),$Y$5:$Y$90,0))),"",INDEX($X$5:$X$90,MATCH(ROWS($Y$5:Y57),$Y$5:$Y$90,0)))</f>
      </c>
      <c r="AM57" s="106">
        <f>IF(ISNA(INDEX($Z$5:$Z$90,MATCH(ROWS($AB$5:AB57),$AB$5:$AB$90,0))),"",INDEX($Z$5:$Z$90,MATCH(ROWS($AB$5:AB57),$AB$5:$AB$90,0)))</f>
      </c>
      <c r="AN57" s="86">
        <f>IF(ISNA(INDEX($AA$5:$AA$90,MATCH(ROWS($AB$5:AB57),$AB$5:$AB$90,0))),"",INDEX($AA$5:$AA$90,MATCH(ROWS($AB$5:AB57),$AB$5:$AB$90,0)))</f>
      </c>
    </row>
    <row r="58" spans="2:40" ht="15.75" customHeight="1" thickBot="1">
      <c r="B58" s="61">
        <v>54</v>
      </c>
      <c r="C58" s="71" t="str">
        <f t="shared" si="16"/>
        <v> </v>
      </c>
      <c r="D58" s="7" t="s">
        <v>74</v>
      </c>
      <c r="E58" s="7">
        <v>164277</v>
      </c>
      <c r="F58" s="7">
        <v>2368</v>
      </c>
      <c r="G58" s="7">
        <v>0</v>
      </c>
      <c r="H58" s="113">
        <f t="shared" si="15"/>
        <v>0</v>
      </c>
      <c r="I58" s="2"/>
      <c r="J58" s="68">
        <f t="shared" si="17"/>
        <v>0</v>
      </c>
      <c r="K58" s="83">
        <f t="shared" si="18"/>
      </c>
      <c r="L58" s="84">
        <f t="shared" si="19"/>
      </c>
      <c r="M58" s="123">
        <f>IF(L58="","",MAX(M$4:M57)+1)</f>
      </c>
      <c r="N58" s="83">
        <f t="shared" si="20"/>
      </c>
      <c r="O58" s="84">
        <f t="shared" si="21"/>
      </c>
      <c r="P58" s="116">
        <f>IF(O58="","",MAX(P$4:P57)+1)</f>
      </c>
      <c r="Q58" s="83">
        <f t="shared" si="22"/>
      </c>
      <c r="R58" s="84">
        <f t="shared" si="23"/>
      </c>
      <c r="S58" s="116">
        <f>IF(R58="","",MAX(S$4:S57)+1)</f>
      </c>
      <c r="T58" s="83">
        <f t="shared" si="24"/>
      </c>
      <c r="U58" s="84">
        <f t="shared" si="25"/>
      </c>
      <c r="V58" s="116">
        <f>IF(U58="","",MAX(V$4:V57)+1)</f>
      </c>
      <c r="W58" s="83">
        <f t="shared" si="26"/>
      </c>
      <c r="X58" s="85">
        <f t="shared" si="27"/>
      </c>
      <c r="Y58" s="116">
        <f>IF(X58="","",MAX(Y$4:Y57)+1)</f>
      </c>
      <c r="Z58" s="83">
        <f t="shared" si="28"/>
      </c>
      <c r="AA58" s="84">
        <f t="shared" si="29"/>
      </c>
      <c r="AB58" s="133">
        <f>IF(AA58="","",MAX(AB$4:AB57)+1)</f>
      </c>
      <c r="AC58" s="106">
        <f>IF(ISNA(INDEX($K$5:$K$90,MATCH(ROWS($M$5:M58),$M$5:$M$90,0))),"",INDEX($K$5:$K$90,MATCH(ROWS($M$5:M58),$M$5:$M$90,0)))</f>
      </c>
      <c r="AD58" s="101">
        <f>IF(ISNA(INDEX($L$5:$L$90,MATCH(ROWS($M$5:M58),$M$5:$M$90,0))),"",INDEX($L$5:$L$90,MATCH(ROWS($M$5:M58),$M$5:$M$90,0)))</f>
      </c>
      <c r="AE58" s="87">
        <f>IF(ISNA(INDEX($N$5:$N$90,MATCH(ROWS($P$5:P58),$P$5:$P$90,0))),"",INDEX($N$5:$N$90,MATCH(ROWS($P$5:P58),$P$5:$P$90,0)))</f>
      </c>
      <c r="AF58" s="101">
        <f>IF(ISNA(INDEX($O$5:$O$90,MATCH(ROWS($P$5:P58),$P$5:$P$90,0))),"",INDEX($O$5:$O$90,MATCH(ROWS($P$5:P58),$P$5:$P$90,0)))</f>
      </c>
      <c r="AG58" s="106">
        <f>IF(ISNA(INDEX($Q$5:$Q$90,MATCH(ROWS($S$5:S58),$S$5:$S$90,0))),"",INDEX($Q$5:$Q$90,MATCH(ROWS($S$5:S58),$S$5:$S$90,0)))</f>
      </c>
      <c r="AH58" s="101">
        <f>IF(ISNA(INDEX($R$5:$R$90,MATCH(ROWS($S$5:S58),$S$5:$S$90,0))),"",INDEX($R$5:$R$90,MATCH(ROWS($S$5:S58),$S$5:$S$90,0)))</f>
      </c>
      <c r="AI58" s="87">
        <f>IF(ISNA(INDEX($T$5:$T$90,MATCH(ROWS($V$5:V58),$V$5:$V$90,0))),"",INDEX($T$5:$T$90,MATCH(ROWS($V$5:V58),$V$5:$V$90,0)))</f>
      </c>
      <c r="AJ58" s="104">
        <f>IF(ISNA(INDEX($U$5:$U$90,MATCH(ROWS($V$5:V58),$V$5:$V$90,0))),"",INDEX($U$5:$U$90,MATCH(ROWS($V$5:V58),$V$5:$V$90,0)))</f>
      </c>
      <c r="AK58" s="106">
        <f>IF(ISNA(INDEX($W$5:$W$90,MATCH(ROWS($Y$5:Y58),$Y$5:$Y$90,0))),"",INDEX($W$5:$W$90,MATCH(ROWS($Y$5:Y58),$Y$5:$Y$90,0)))</f>
      </c>
      <c r="AL58" s="101">
        <f>IF(ISNA(INDEX($X$5:$X$90,MATCH(ROWS($Y$5:Y58),$Y$5:$Y$90,0))),"",INDEX($X$5:$X$90,MATCH(ROWS($Y$5:Y58),$Y$5:$Y$90,0)))</f>
      </c>
      <c r="AM58" s="106">
        <f>IF(ISNA(INDEX($Z$5:$Z$90,MATCH(ROWS($AB$5:AB58),$AB$5:$AB$90,0))),"",INDEX($Z$5:$Z$90,MATCH(ROWS($AB$5:AB58),$AB$5:$AB$90,0)))</f>
      </c>
      <c r="AN58" s="86">
        <f>IF(ISNA(INDEX($AA$5:$AA$90,MATCH(ROWS($AB$5:AB58),$AB$5:$AB$90,0))),"",INDEX($AA$5:$AA$90,MATCH(ROWS($AB$5:AB58),$AB$5:$AB$90,0)))</f>
      </c>
    </row>
    <row r="59" spans="2:40" ht="15.75" customHeight="1" thickBot="1">
      <c r="B59" s="60">
        <v>55</v>
      </c>
      <c r="C59" s="71" t="str">
        <f t="shared" si="16"/>
        <v> </v>
      </c>
      <c r="D59" s="7" t="s">
        <v>78</v>
      </c>
      <c r="E59" s="7">
        <v>163734</v>
      </c>
      <c r="F59" s="7">
        <v>3660</v>
      </c>
      <c r="G59" s="7">
        <v>0</v>
      </c>
      <c r="H59" s="113">
        <f t="shared" si="15"/>
        <v>0</v>
      </c>
      <c r="I59" s="2"/>
      <c r="J59" s="68">
        <f t="shared" si="17"/>
        <v>0</v>
      </c>
      <c r="K59" s="83">
        <f t="shared" si="18"/>
      </c>
      <c r="L59" s="84">
        <f t="shared" si="19"/>
      </c>
      <c r="M59" s="123">
        <f>IF(L59="","",MAX(M$4:M58)+1)</f>
      </c>
      <c r="N59" s="83">
        <f t="shared" si="20"/>
      </c>
      <c r="O59" s="84">
        <f t="shared" si="21"/>
      </c>
      <c r="P59" s="116">
        <f>IF(O59="","",MAX(P$4:P58)+1)</f>
      </c>
      <c r="Q59" s="83">
        <f t="shared" si="22"/>
      </c>
      <c r="R59" s="84">
        <f t="shared" si="23"/>
      </c>
      <c r="S59" s="116">
        <f>IF(R59="","",MAX(S$4:S58)+1)</f>
      </c>
      <c r="T59" s="83">
        <f t="shared" si="24"/>
      </c>
      <c r="U59" s="84">
        <f t="shared" si="25"/>
      </c>
      <c r="V59" s="116">
        <f>IF(U59="","",MAX(V$4:V58)+1)</f>
      </c>
      <c r="W59" s="83">
        <f t="shared" si="26"/>
      </c>
      <c r="X59" s="85">
        <f t="shared" si="27"/>
      </c>
      <c r="Y59" s="116">
        <f>IF(X59="","",MAX(Y$4:Y58)+1)</f>
      </c>
      <c r="Z59" s="83">
        <f t="shared" si="28"/>
      </c>
      <c r="AA59" s="84">
        <f t="shared" si="29"/>
      </c>
      <c r="AB59" s="133">
        <f>IF(AA59="","",MAX(AB$4:AB58)+1)</f>
      </c>
      <c r="AC59" s="106">
        <f>IF(ISNA(INDEX($K$5:$K$90,MATCH(ROWS($M$5:M59),$M$5:$M$90,0))),"",INDEX($K$5:$K$90,MATCH(ROWS($M$5:M59),$M$5:$M$90,0)))</f>
      </c>
      <c r="AD59" s="101">
        <f>IF(ISNA(INDEX($L$5:$L$90,MATCH(ROWS($M$5:M59),$M$5:$M$90,0))),"",INDEX($L$5:$L$90,MATCH(ROWS($M$5:M59),$M$5:$M$90,0)))</f>
      </c>
      <c r="AE59" s="87">
        <f>IF(ISNA(INDEX($N$5:$N$90,MATCH(ROWS($P$5:P59),$P$5:$P$90,0))),"",INDEX($N$5:$N$90,MATCH(ROWS($P$5:P59),$P$5:$P$90,0)))</f>
      </c>
      <c r="AF59" s="101">
        <f>IF(ISNA(INDEX($O$5:$O$90,MATCH(ROWS($P$5:P59),$P$5:$P$90,0))),"",INDEX($O$5:$O$90,MATCH(ROWS($P$5:P59),$P$5:$P$90,0)))</f>
      </c>
      <c r="AG59" s="106">
        <f>IF(ISNA(INDEX($Q$5:$Q$90,MATCH(ROWS($S$5:S59),$S$5:$S$90,0))),"",INDEX($Q$5:$Q$90,MATCH(ROWS($S$5:S59),$S$5:$S$90,0)))</f>
      </c>
      <c r="AH59" s="101">
        <f>IF(ISNA(INDEX($R$5:$R$90,MATCH(ROWS($S$5:S59),$S$5:$S$90,0))),"",INDEX($R$5:$R$90,MATCH(ROWS($S$5:S59),$S$5:$S$90,0)))</f>
      </c>
      <c r="AI59" s="87">
        <f>IF(ISNA(INDEX($T$5:$T$90,MATCH(ROWS($V$5:V59),$V$5:$V$90,0))),"",INDEX($T$5:$T$90,MATCH(ROWS($V$5:V59),$V$5:$V$90,0)))</f>
      </c>
      <c r="AJ59" s="104">
        <f>IF(ISNA(INDEX($U$5:$U$90,MATCH(ROWS($V$5:V59),$V$5:$V$90,0))),"",INDEX($U$5:$U$90,MATCH(ROWS($V$5:V59),$V$5:$V$90,0)))</f>
      </c>
      <c r="AK59" s="106">
        <f>IF(ISNA(INDEX($W$5:$W$90,MATCH(ROWS($Y$5:Y59),$Y$5:$Y$90,0))),"",INDEX($W$5:$W$90,MATCH(ROWS($Y$5:Y59),$Y$5:$Y$90,0)))</f>
      </c>
      <c r="AL59" s="101">
        <f>IF(ISNA(INDEX($X$5:$X$90,MATCH(ROWS($Y$5:Y59),$Y$5:$Y$90,0))),"",INDEX($X$5:$X$90,MATCH(ROWS($Y$5:Y59),$Y$5:$Y$90,0)))</f>
      </c>
      <c r="AM59" s="106">
        <f>IF(ISNA(INDEX($Z$5:$Z$90,MATCH(ROWS($AB$5:AB59),$AB$5:$AB$90,0))),"",INDEX($Z$5:$Z$90,MATCH(ROWS($AB$5:AB59),$AB$5:$AB$90,0)))</f>
      </c>
      <c r="AN59" s="86">
        <f>IF(ISNA(INDEX($AA$5:$AA$90,MATCH(ROWS($AB$5:AB59),$AB$5:$AB$90,0))),"",INDEX($AA$5:$AA$90,MATCH(ROWS($AB$5:AB59),$AB$5:$AB$90,0)))</f>
      </c>
    </row>
    <row r="60" spans="2:40" ht="15.75" customHeight="1" thickBot="1">
      <c r="B60" s="61">
        <v>56</v>
      </c>
      <c r="C60" s="71" t="str">
        <f t="shared" si="16"/>
        <v> </v>
      </c>
      <c r="D60" s="7" t="s">
        <v>79</v>
      </c>
      <c r="E60" s="7">
        <v>163789</v>
      </c>
      <c r="F60" s="7">
        <v>2911</v>
      </c>
      <c r="G60" s="7">
        <v>0</v>
      </c>
      <c r="H60" s="113">
        <f t="shared" si="15"/>
        <v>0</v>
      </c>
      <c r="I60" s="2"/>
      <c r="J60" s="68">
        <f t="shared" si="17"/>
        <v>0</v>
      </c>
      <c r="K60" s="83">
        <f t="shared" si="18"/>
      </c>
      <c r="L60" s="84">
        <f t="shared" si="19"/>
      </c>
      <c r="M60" s="123">
        <f>IF(L60="","",MAX(M$4:M59)+1)</f>
      </c>
      <c r="N60" s="83">
        <f t="shared" si="20"/>
      </c>
      <c r="O60" s="84">
        <f t="shared" si="21"/>
      </c>
      <c r="P60" s="116">
        <f>IF(O60="","",MAX(P$4:P59)+1)</f>
      </c>
      <c r="Q60" s="83">
        <f t="shared" si="22"/>
      </c>
      <c r="R60" s="84">
        <f t="shared" si="23"/>
      </c>
      <c r="S60" s="116">
        <f>IF(R60="","",MAX(S$4:S59)+1)</f>
      </c>
      <c r="T60" s="83">
        <f t="shared" si="24"/>
      </c>
      <c r="U60" s="84">
        <f t="shared" si="25"/>
      </c>
      <c r="V60" s="116">
        <f>IF(U60="","",MAX(V$4:V59)+1)</f>
      </c>
      <c r="W60" s="83">
        <f t="shared" si="26"/>
      </c>
      <c r="X60" s="85">
        <f t="shared" si="27"/>
      </c>
      <c r="Y60" s="116">
        <f>IF(X60="","",MAX(Y$4:Y59)+1)</f>
      </c>
      <c r="Z60" s="83">
        <f t="shared" si="28"/>
      </c>
      <c r="AA60" s="84">
        <f t="shared" si="29"/>
      </c>
      <c r="AB60" s="133">
        <f>IF(AA60="","",MAX(AB$4:AB59)+1)</f>
      </c>
      <c r="AC60" s="106">
        <f>IF(ISNA(INDEX($K$5:$K$90,MATCH(ROWS($M$5:M60),$M$5:$M$90,0))),"",INDEX($K$5:$K$90,MATCH(ROWS($M$5:M60),$M$5:$M$90,0)))</f>
      </c>
      <c r="AD60" s="101">
        <f>IF(ISNA(INDEX($L$5:$L$90,MATCH(ROWS($M$5:M60),$M$5:$M$90,0))),"",INDEX($L$5:$L$90,MATCH(ROWS($M$5:M60),$M$5:$M$90,0)))</f>
      </c>
      <c r="AE60" s="87">
        <f>IF(ISNA(INDEX($N$5:$N$90,MATCH(ROWS($P$5:P60),$P$5:$P$90,0))),"",INDEX($N$5:$N$90,MATCH(ROWS($P$5:P60),$P$5:$P$90,0)))</f>
      </c>
      <c r="AF60" s="101">
        <f>IF(ISNA(INDEX($O$5:$O$90,MATCH(ROWS($P$5:P60),$P$5:$P$90,0))),"",INDEX($O$5:$O$90,MATCH(ROWS($P$5:P60),$P$5:$P$90,0)))</f>
      </c>
      <c r="AG60" s="106">
        <f>IF(ISNA(INDEX($Q$5:$Q$90,MATCH(ROWS($S$5:S60),$S$5:$S$90,0))),"",INDEX($Q$5:$Q$90,MATCH(ROWS($S$5:S60),$S$5:$S$90,0)))</f>
      </c>
      <c r="AH60" s="101">
        <f>IF(ISNA(INDEX($R$5:$R$90,MATCH(ROWS($S$5:S60),$S$5:$S$90,0))),"",INDEX($R$5:$R$90,MATCH(ROWS($S$5:S60),$S$5:$S$90,0)))</f>
      </c>
      <c r="AI60" s="87">
        <f>IF(ISNA(INDEX($T$5:$T$90,MATCH(ROWS($V$5:V60),$V$5:$V$90,0))),"",INDEX($T$5:$T$90,MATCH(ROWS($V$5:V60),$V$5:$V$90,0)))</f>
      </c>
      <c r="AJ60" s="104">
        <f>IF(ISNA(INDEX($U$5:$U$90,MATCH(ROWS($V$5:V60),$V$5:$V$90,0))),"",INDEX($U$5:$U$90,MATCH(ROWS($V$5:V60),$V$5:$V$90,0)))</f>
      </c>
      <c r="AK60" s="106">
        <f>IF(ISNA(INDEX($W$5:$W$90,MATCH(ROWS($Y$5:Y60),$Y$5:$Y$90,0))),"",INDEX($W$5:$W$90,MATCH(ROWS($Y$5:Y60),$Y$5:$Y$90,0)))</f>
      </c>
      <c r="AL60" s="101">
        <f>IF(ISNA(INDEX($X$5:$X$90,MATCH(ROWS($Y$5:Y60),$Y$5:$Y$90,0))),"",INDEX($X$5:$X$90,MATCH(ROWS($Y$5:Y60),$Y$5:$Y$90,0)))</f>
      </c>
      <c r="AM60" s="106">
        <f>IF(ISNA(INDEX($Z$5:$Z$90,MATCH(ROWS($AB$5:AB60),$AB$5:$AB$90,0))),"",INDEX($Z$5:$Z$90,MATCH(ROWS($AB$5:AB60),$AB$5:$AB$90,0)))</f>
      </c>
      <c r="AN60" s="86">
        <f>IF(ISNA(INDEX($AA$5:$AA$90,MATCH(ROWS($AB$5:AB60),$AB$5:$AB$90,0))),"",INDEX($AA$5:$AA$90,MATCH(ROWS($AB$5:AB60),$AB$5:$AB$90,0)))</f>
      </c>
    </row>
    <row r="61" spans="2:40" ht="15.75" customHeight="1" thickBot="1">
      <c r="B61" s="60">
        <v>57</v>
      </c>
      <c r="C61" s="71" t="str">
        <f t="shared" si="16"/>
        <v> </v>
      </c>
      <c r="D61" s="7" t="s">
        <v>43</v>
      </c>
      <c r="E61" s="7">
        <v>167295</v>
      </c>
      <c r="F61" s="7">
        <v>2103</v>
      </c>
      <c r="G61" s="7">
        <v>0</v>
      </c>
      <c r="H61" s="113">
        <f t="shared" si="15"/>
        <v>0</v>
      </c>
      <c r="I61" s="2"/>
      <c r="J61" s="68">
        <f t="shared" si="17"/>
        <v>0</v>
      </c>
      <c r="K61" s="83">
        <f t="shared" si="18"/>
      </c>
      <c r="L61" s="84">
        <f t="shared" si="19"/>
      </c>
      <c r="M61" s="123">
        <f>IF(L61="","",MAX(M$4:M60)+1)</f>
      </c>
      <c r="N61" s="83">
        <f t="shared" si="20"/>
      </c>
      <c r="O61" s="84">
        <f t="shared" si="21"/>
      </c>
      <c r="P61" s="116">
        <f>IF(O61="","",MAX(P$4:P60)+1)</f>
      </c>
      <c r="Q61" s="83">
        <f t="shared" si="22"/>
      </c>
      <c r="R61" s="84">
        <f t="shared" si="23"/>
      </c>
      <c r="S61" s="116">
        <f>IF(R61="","",MAX(S$4:S60)+1)</f>
      </c>
      <c r="T61" s="83">
        <f t="shared" si="24"/>
      </c>
      <c r="U61" s="84">
        <f t="shared" si="25"/>
      </c>
      <c r="V61" s="116">
        <f>IF(U61="","",MAX(V$4:V60)+1)</f>
      </c>
      <c r="W61" s="83">
        <f t="shared" si="26"/>
      </c>
      <c r="X61" s="85">
        <f t="shared" si="27"/>
      </c>
      <c r="Y61" s="116">
        <f>IF(X61="","",MAX(Y$4:Y60)+1)</f>
      </c>
      <c r="Z61" s="83">
        <f t="shared" si="28"/>
      </c>
      <c r="AA61" s="84">
        <f t="shared" si="29"/>
      </c>
      <c r="AB61" s="133">
        <f>IF(AA61="","",MAX(AB$4:AB60)+1)</f>
      </c>
      <c r="AC61" s="106">
        <f>IF(ISNA(INDEX($K$5:$K$90,MATCH(ROWS($M$5:M61),$M$5:$M$90,0))),"",INDEX($K$5:$K$90,MATCH(ROWS($M$5:M61),$M$5:$M$90,0)))</f>
      </c>
      <c r="AD61" s="101">
        <f>IF(ISNA(INDEX($L$5:$L$90,MATCH(ROWS($M$5:M61),$M$5:$M$90,0))),"",INDEX($L$5:$L$90,MATCH(ROWS($M$5:M61),$M$5:$M$90,0)))</f>
      </c>
      <c r="AE61" s="87">
        <f>IF(ISNA(INDEX($N$5:$N$90,MATCH(ROWS($P$5:P61),$P$5:$P$90,0))),"",INDEX($N$5:$N$90,MATCH(ROWS($P$5:P61),$P$5:$P$90,0)))</f>
      </c>
      <c r="AF61" s="101">
        <f>IF(ISNA(INDEX($O$5:$O$90,MATCH(ROWS($P$5:P61),$P$5:$P$90,0))),"",INDEX($O$5:$O$90,MATCH(ROWS($P$5:P61),$P$5:$P$90,0)))</f>
      </c>
      <c r="AG61" s="106">
        <f>IF(ISNA(INDEX($Q$5:$Q$90,MATCH(ROWS($S$5:S61),$S$5:$S$90,0))),"",INDEX($Q$5:$Q$90,MATCH(ROWS($S$5:S61),$S$5:$S$90,0)))</f>
      </c>
      <c r="AH61" s="101">
        <f>IF(ISNA(INDEX($R$5:$R$90,MATCH(ROWS($S$5:S61),$S$5:$S$90,0))),"",INDEX($R$5:$R$90,MATCH(ROWS($S$5:S61),$S$5:$S$90,0)))</f>
      </c>
      <c r="AI61" s="87">
        <f>IF(ISNA(INDEX($T$5:$T$90,MATCH(ROWS($V$5:V61),$V$5:$V$90,0))),"",INDEX($T$5:$T$90,MATCH(ROWS($V$5:V61),$V$5:$V$90,0)))</f>
      </c>
      <c r="AJ61" s="104">
        <f>IF(ISNA(INDEX($U$5:$U$90,MATCH(ROWS($V$5:V61),$V$5:$V$90,0))),"",INDEX($U$5:$U$90,MATCH(ROWS($V$5:V61),$V$5:$V$90,0)))</f>
      </c>
      <c r="AK61" s="106">
        <f>IF(ISNA(INDEX($W$5:$W$90,MATCH(ROWS($Y$5:Y61),$Y$5:$Y$90,0))),"",INDEX($W$5:$W$90,MATCH(ROWS($Y$5:Y61),$Y$5:$Y$90,0)))</f>
      </c>
      <c r="AL61" s="101">
        <f>IF(ISNA(INDEX($X$5:$X$90,MATCH(ROWS($Y$5:Y61),$Y$5:$Y$90,0))),"",INDEX($X$5:$X$90,MATCH(ROWS($Y$5:Y61),$Y$5:$Y$90,0)))</f>
      </c>
      <c r="AM61" s="106">
        <f>IF(ISNA(INDEX($Z$5:$Z$90,MATCH(ROWS($AB$5:AB61),$AB$5:$AB$90,0))),"",INDEX($Z$5:$Z$90,MATCH(ROWS($AB$5:AB61),$AB$5:$AB$90,0)))</f>
      </c>
      <c r="AN61" s="86">
        <f>IF(ISNA(INDEX($AA$5:$AA$90,MATCH(ROWS($AB$5:AB61),$AB$5:$AB$90,0))),"",INDEX($AA$5:$AA$90,MATCH(ROWS($AB$5:AB61),$AB$5:$AB$90,0)))</f>
      </c>
    </row>
    <row r="62" spans="2:40" ht="16.5" thickBot="1">
      <c r="B62" s="61">
        <v>58</v>
      </c>
      <c r="C62" s="71" t="str">
        <f t="shared" si="16"/>
        <v> </v>
      </c>
      <c r="D62" s="7" t="s">
        <v>42</v>
      </c>
      <c r="E62" s="7">
        <v>167231</v>
      </c>
      <c r="F62" s="7">
        <v>1822</v>
      </c>
      <c r="G62" s="7">
        <v>0</v>
      </c>
      <c r="H62" s="113">
        <f t="shared" si="15"/>
        <v>0</v>
      </c>
      <c r="I62" s="2"/>
      <c r="J62" s="68">
        <f t="shared" si="17"/>
        <v>0</v>
      </c>
      <c r="K62" s="83">
        <f t="shared" si="18"/>
      </c>
      <c r="L62" s="84">
        <f t="shared" si="19"/>
      </c>
      <c r="M62" s="123">
        <f>IF(L62="","",MAX(M$4:M61)+1)</f>
      </c>
      <c r="N62" s="83">
        <f t="shared" si="20"/>
      </c>
      <c r="O62" s="84">
        <f t="shared" si="21"/>
      </c>
      <c r="P62" s="116">
        <f>IF(O62="","",MAX(P$4:P61)+1)</f>
      </c>
      <c r="Q62" s="83">
        <f t="shared" si="22"/>
      </c>
      <c r="R62" s="84">
        <f t="shared" si="23"/>
      </c>
      <c r="S62" s="116">
        <f>IF(R62="","",MAX(S$4:S61)+1)</f>
      </c>
      <c r="T62" s="83">
        <f t="shared" si="24"/>
      </c>
      <c r="U62" s="84">
        <f t="shared" si="25"/>
      </c>
      <c r="V62" s="116">
        <f>IF(U62="","",MAX(V$4:V61)+1)</f>
      </c>
      <c r="W62" s="83">
        <f t="shared" si="26"/>
      </c>
      <c r="X62" s="85">
        <f t="shared" si="27"/>
      </c>
      <c r="Y62" s="116">
        <f>IF(X62="","",MAX(Y$4:Y61)+1)</f>
      </c>
      <c r="Z62" s="83">
        <f t="shared" si="28"/>
      </c>
      <c r="AA62" s="84">
        <f t="shared" si="29"/>
      </c>
      <c r="AB62" s="133">
        <f>IF(AA62="","",MAX(AB$4:AB61)+1)</f>
      </c>
      <c r="AC62" s="106">
        <f>IF(ISNA(INDEX($K$5:$K$90,MATCH(ROWS($M$5:M62),$M$5:$M$90,0))),"",INDEX($K$5:$K$90,MATCH(ROWS($M$5:M62),$M$5:$M$90,0)))</f>
      </c>
      <c r="AD62" s="101">
        <f>IF(ISNA(INDEX($L$5:$L$90,MATCH(ROWS($M$5:M62),$M$5:$M$90,0))),"",INDEX($L$5:$L$90,MATCH(ROWS($M$5:M62),$M$5:$M$90,0)))</f>
      </c>
      <c r="AE62" s="87">
        <f>IF(ISNA(INDEX($N$5:$N$90,MATCH(ROWS($P$5:P62),$P$5:$P$90,0))),"",INDEX($N$5:$N$90,MATCH(ROWS($P$5:P62),$P$5:$P$90,0)))</f>
      </c>
      <c r="AF62" s="101">
        <f>IF(ISNA(INDEX($O$5:$O$90,MATCH(ROWS($P$5:P62),$P$5:$P$90,0))),"",INDEX($O$5:$O$90,MATCH(ROWS($P$5:P62),$P$5:$P$90,0)))</f>
      </c>
      <c r="AG62" s="106">
        <f>IF(ISNA(INDEX($Q$5:$Q$90,MATCH(ROWS($S$5:S62),$S$5:$S$90,0))),"",INDEX($Q$5:$Q$90,MATCH(ROWS($S$5:S62),$S$5:$S$90,0)))</f>
      </c>
      <c r="AH62" s="101">
        <f>IF(ISNA(INDEX($R$5:$R$90,MATCH(ROWS($S$5:S62),$S$5:$S$90,0))),"",INDEX($R$5:$R$90,MATCH(ROWS($S$5:S62),$S$5:$S$90,0)))</f>
      </c>
      <c r="AI62" s="87">
        <f>IF(ISNA(INDEX($T$5:$T$90,MATCH(ROWS($V$5:V62),$V$5:$V$90,0))),"",INDEX($T$5:$T$90,MATCH(ROWS($V$5:V62),$V$5:$V$90,0)))</f>
      </c>
      <c r="AJ62" s="104">
        <f>IF(ISNA(INDEX($U$5:$U$90,MATCH(ROWS($V$5:V62),$V$5:$V$90,0))),"",INDEX($U$5:$U$90,MATCH(ROWS($V$5:V62),$V$5:$V$90,0)))</f>
      </c>
      <c r="AK62" s="106">
        <f>IF(ISNA(INDEX($W$5:$W$90,MATCH(ROWS($Y$5:Y62),$Y$5:$Y$90,0))),"",INDEX($W$5:$W$90,MATCH(ROWS($Y$5:Y62),$Y$5:$Y$90,0)))</f>
      </c>
      <c r="AL62" s="101">
        <f>IF(ISNA(INDEX($X$5:$X$90,MATCH(ROWS($Y$5:Y62),$Y$5:$Y$90,0))),"",INDEX($X$5:$X$90,MATCH(ROWS($Y$5:Y62),$Y$5:$Y$90,0)))</f>
      </c>
      <c r="AM62" s="106">
        <f>IF(ISNA(INDEX($Z$5:$Z$90,MATCH(ROWS($AB$5:AB62),$AB$5:$AB$90,0))),"",INDEX($Z$5:$Z$90,MATCH(ROWS($AB$5:AB62),$AB$5:$AB$90,0)))</f>
      </c>
      <c r="AN62" s="86">
        <f>IF(ISNA(INDEX($AA$5:$AA$90,MATCH(ROWS($AB$5:AB62),$AB$5:$AB$90,0))),"",INDEX($AA$5:$AA$90,MATCH(ROWS($AB$5:AB62),$AB$5:$AB$90,0)))</f>
      </c>
    </row>
    <row r="63" spans="2:40" ht="15.75" customHeight="1" thickBot="1">
      <c r="B63" s="60">
        <v>59</v>
      </c>
      <c r="C63" s="71" t="str">
        <f t="shared" si="16"/>
        <v> </v>
      </c>
      <c r="D63" s="7" t="s">
        <v>81</v>
      </c>
      <c r="E63" s="7">
        <v>163903</v>
      </c>
      <c r="F63" s="7">
        <v>1877</v>
      </c>
      <c r="G63" s="7">
        <v>0</v>
      </c>
      <c r="H63" s="113">
        <f t="shared" si="15"/>
        <v>0</v>
      </c>
      <c r="I63" s="2"/>
      <c r="J63" s="68">
        <f t="shared" si="17"/>
        <v>0</v>
      </c>
      <c r="K63" s="83">
        <f t="shared" si="18"/>
      </c>
      <c r="L63" s="84">
        <f t="shared" si="19"/>
      </c>
      <c r="M63" s="123">
        <f>IF(L63="","",MAX(M$4:M62)+1)</f>
      </c>
      <c r="N63" s="83">
        <f t="shared" si="20"/>
      </c>
      <c r="O63" s="84">
        <f t="shared" si="21"/>
      </c>
      <c r="P63" s="116">
        <f>IF(O63="","",MAX(P$4:P62)+1)</f>
      </c>
      <c r="Q63" s="83">
        <f t="shared" si="22"/>
      </c>
      <c r="R63" s="84">
        <f t="shared" si="23"/>
      </c>
      <c r="S63" s="116">
        <f>IF(R63="","",MAX(S$4:S62)+1)</f>
      </c>
      <c r="T63" s="83">
        <f t="shared" si="24"/>
      </c>
      <c r="U63" s="84">
        <f t="shared" si="25"/>
      </c>
      <c r="V63" s="116">
        <f>IF(U63="","",MAX(V$4:V62)+1)</f>
      </c>
      <c r="W63" s="83">
        <f t="shared" si="26"/>
      </c>
      <c r="X63" s="85">
        <f t="shared" si="27"/>
      </c>
      <c r="Y63" s="116">
        <f>IF(X63="","",MAX(Y$4:Y62)+1)</f>
      </c>
      <c r="Z63" s="83">
        <f t="shared" si="28"/>
      </c>
      <c r="AA63" s="84">
        <f t="shared" si="29"/>
      </c>
      <c r="AB63" s="133">
        <f>IF(AA63="","",MAX(AB$4:AB62)+1)</f>
      </c>
      <c r="AC63" s="106">
        <f>IF(ISNA(INDEX($K$5:$K$90,MATCH(ROWS($M$5:M63),$M$5:$M$90,0))),"",INDEX($K$5:$K$90,MATCH(ROWS($M$5:M63),$M$5:$M$90,0)))</f>
      </c>
      <c r="AD63" s="101">
        <f>IF(ISNA(INDEX($L$5:$L$90,MATCH(ROWS($M$5:M63),$M$5:$M$90,0))),"",INDEX($L$5:$L$90,MATCH(ROWS($M$5:M63),$M$5:$M$90,0)))</f>
      </c>
      <c r="AE63" s="87">
        <f>IF(ISNA(INDEX($N$5:$N$90,MATCH(ROWS($P$5:P63),$P$5:$P$90,0))),"",INDEX($N$5:$N$90,MATCH(ROWS($P$5:P63),$P$5:$P$90,0)))</f>
      </c>
      <c r="AF63" s="101">
        <f>IF(ISNA(INDEX($O$5:$O$90,MATCH(ROWS($P$5:P63),$P$5:$P$90,0))),"",INDEX($O$5:$O$90,MATCH(ROWS($P$5:P63),$P$5:$P$90,0)))</f>
      </c>
      <c r="AG63" s="106">
        <f>IF(ISNA(INDEX($Q$5:$Q$90,MATCH(ROWS($S$5:S63),$S$5:$S$90,0))),"",INDEX($Q$5:$Q$90,MATCH(ROWS($S$5:S63),$S$5:$S$90,0)))</f>
      </c>
      <c r="AH63" s="101">
        <f>IF(ISNA(INDEX($R$5:$R$90,MATCH(ROWS($S$5:S63),$S$5:$S$90,0))),"",INDEX($R$5:$R$90,MATCH(ROWS($S$5:S63),$S$5:$S$90,0)))</f>
      </c>
      <c r="AI63" s="87">
        <f>IF(ISNA(INDEX($T$5:$T$90,MATCH(ROWS($V$5:V63),$V$5:$V$90,0))),"",INDEX($T$5:$T$90,MATCH(ROWS($V$5:V63),$V$5:$V$90,0)))</f>
      </c>
      <c r="AJ63" s="104">
        <f>IF(ISNA(INDEX($U$5:$U$90,MATCH(ROWS($V$5:V63),$V$5:$V$90,0))),"",INDEX($U$5:$U$90,MATCH(ROWS($V$5:V63),$V$5:$V$90,0)))</f>
      </c>
      <c r="AK63" s="106">
        <f>IF(ISNA(INDEX($W$5:$W$90,MATCH(ROWS($Y$5:Y63),$Y$5:$Y$90,0))),"",INDEX($W$5:$W$90,MATCH(ROWS($Y$5:Y63),$Y$5:$Y$90,0)))</f>
      </c>
      <c r="AL63" s="101">
        <f>IF(ISNA(INDEX($X$5:$X$90,MATCH(ROWS($Y$5:Y63),$Y$5:$Y$90,0))),"",INDEX($X$5:$X$90,MATCH(ROWS($Y$5:Y63),$Y$5:$Y$90,0)))</f>
      </c>
      <c r="AM63" s="106">
        <f>IF(ISNA(INDEX($Z$5:$Z$90,MATCH(ROWS($AB$5:AB63),$AB$5:$AB$90,0))),"",INDEX($Z$5:$Z$90,MATCH(ROWS($AB$5:AB63),$AB$5:$AB$90,0)))</f>
      </c>
      <c r="AN63" s="86">
        <f>IF(ISNA(INDEX($AA$5:$AA$90,MATCH(ROWS($AB$5:AB63),$AB$5:$AB$90,0))),"",INDEX($AA$5:$AA$90,MATCH(ROWS($AB$5:AB63),$AB$5:$AB$90,0)))</f>
      </c>
    </row>
    <row r="64" spans="2:40" ht="15.75" customHeight="1" thickBot="1">
      <c r="B64" s="61">
        <v>60</v>
      </c>
      <c r="C64" s="71" t="str">
        <f t="shared" si="16"/>
        <v> </v>
      </c>
      <c r="D64" s="7" t="s">
        <v>82</v>
      </c>
      <c r="E64" s="7">
        <v>164062</v>
      </c>
      <c r="F64" s="7">
        <v>2440</v>
      </c>
      <c r="G64" s="7">
        <v>0</v>
      </c>
      <c r="H64" s="113">
        <f t="shared" si="15"/>
        <v>0</v>
      </c>
      <c r="I64" s="2">
        <v>0</v>
      </c>
      <c r="J64" s="68">
        <f t="shared" si="17"/>
        <v>0</v>
      </c>
      <c r="K64" s="83">
        <f t="shared" si="18"/>
      </c>
      <c r="L64" s="84">
        <f t="shared" si="19"/>
      </c>
      <c r="M64" s="123">
        <f>IF(L64="","",MAX(M$4:M63)+1)</f>
      </c>
      <c r="N64" s="83">
        <f t="shared" si="20"/>
      </c>
      <c r="O64" s="84">
        <f t="shared" si="21"/>
      </c>
      <c r="P64" s="116">
        <f>IF(O64="","",MAX(P$4:P63)+1)</f>
      </c>
      <c r="Q64" s="83">
        <f t="shared" si="22"/>
      </c>
      <c r="R64" s="84">
        <f t="shared" si="23"/>
      </c>
      <c r="S64" s="116">
        <f>IF(R64="","",MAX(S$4:S63)+1)</f>
      </c>
      <c r="T64" s="83">
        <f t="shared" si="24"/>
      </c>
      <c r="U64" s="84">
        <f t="shared" si="25"/>
      </c>
      <c r="V64" s="116">
        <f>IF(U64="","",MAX(V$4:V63)+1)</f>
      </c>
      <c r="W64" s="83">
        <f t="shared" si="26"/>
      </c>
      <c r="X64" s="85">
        <f t="shared" si="27"/>
      </c>
      <c r="Y64" s="116">
        <f>IF(X64="","",MAX(Y$4:Y63)+1)</f>
      </c>
      <c r="Z64" s="83">
        <f t="shared" si="28"/>
      </c>
      <c r="AA64" s="84">
        <f t="shared" si="29"/>
      </c>
      <c r="AB64" s="133">
        <f>IF(AA64="","",MAX(AB$4:AB63)+1)</f>
      </c>
      <c r="AC64" s="106">
        <f>IF(ISNA(INDEX($K$5:$K$90,MATCH(ROWS($M$5:M64),$M$5:$M$90,0))),"",INDEX($K$5:$K$90,MATCH(ROWS($M$5:M64),$M$5:$M$90,0)))</f>
      </c>
      <c r="AD64" s="101">
        <f>IF(ISNA(INDEX($L$5:$L$90,MATCH(ROWS($M$5:M64),$M$5:$M$90,0))),"",INDEX($L$5:$L$90,MATCH(ROWS($M$5:M64),$M$5:$M$90,0)))</f>
      </c>
      <c r="AE64" s="87">
        <f>IF(ISNA(INDEX($N$5:$N$90,MATCH(ROWS($P$5:P64),$P$5:$P$90,0))),"",INDEX($N$5:$N$90,MATCH(ROWS($P$5:P64),$P$5:$P$90,0)))</f>
      </c>
      <c r="AF64" s="101">
        <f>IF(ISNA(INDEX($O$5:$O$90,MATCH(ROWS($P$5:P64),$P$5:$P$90,0))),"",INDEX($O$5:$O$90,MATCH(ROWS($P$5:P64),$P$5:$P$90,0)))</f>
      </c>
      <c r="AG64" s="106">
        <f>IF(ISNA(INDEX($Q$5:$Q$90,MATCH(ROWS($S$5:S64),$S$5:$S$90,0))),"",INDEX($Q$5:$Q$90,MATCH(ROWS($S$5:S64),$S$5:$S$90,0)))</f>
      </c>
      <c r="AH64" s="101">
        <f>IF(ISNA(INDEX($R$5:$R$90,MATCH(ROWS($S$5:S64),$S$5:$S$90,0))),"",INDEX($R$5:$R$90,MATCH(ROWS($S$5:S64),$S$5:$S$90,0)))</f>
      </c>
      <c r="AI64" s="87">
        <f>IF(ISNA(INDEX($T$5:$T$90,MATCH(ROWS($V$5:V64),$V$5:$V$90,0))),"",INDEX($T$5:$T$90,MATCH(ROWS($V$5:V64),$V$5:$V$90,0)))</f>
      </c>
      <c r="AJ64" s="104">
        <f>IF(ISNA(INDEX($U$5:$U$90,MATCH(ROWS($V$5:V64),$V$5:$V$90,0))),"",INDEX($U$5:$U$90,MATCH(ROWS($V$5:V64),$V$5:$V$90,0)))</f>
      </c>
      <c r="AK64" s="106">
        <f>IF(ISNA(INDEX($W$5:$W$90,MATCH(ROWS($Y$5:Y64),$Y$5:$Y$90,0))),"",INDEX($W$5:$W$90,MATCH(ROWS($Y$5:Y64),$Y$5:$Y$90,0)))</f>
      </c>
      <c r="AL64" s="101">
        <f>IF(ISNA(INDEX($X$5:$X$90,MATCH(ROWS($Y$5:Y64),$Y$5:$Y$90,0))),"",INDEX($X$5:$X$90,MATCH(ROWS($Y$5:Y64),$Y$5:$Y$90,0)))</f>
      </c>
      <c r="AM64" s="106">
        <f>IF(ISNA(INDEX($Z$5:$Z$90,MATCH(ROWS($AB$5:AB64),$AB$5:$AB$90,0))),"",INDEX($Z$5:$Z$90,MATCH(ROWS($AB$5:AB64),$AB$5:$AB$90,0)))</f>
      </c>
      <c r="AN64" s="86">
        <f>IF(ISNA(INDEX($AA$5:$AA$90,MATCH(ROWS($AB$5:AB64),$AB$5:$AB$90,0))),"",INDEX($AA$5:$AA$90,MATCH(ROWS($AB$5:AB64),$AB$5:$AB$90,0)))</f>
      </c>
    </row>
    <row r="65" spans="2:40" ht="15.75" customHeight="1" thickBot="1">
      <c r="B65" s="60">
        <v>61</v>
      </c>
      <c r="C65" s="71" t="str">
        <f t="shared" si="16"/>
        <v> </v>
      </c>
      <c r="D65" s="7" t="s">
        <v>85</v>
      </c>
      <c r="E65" s="7">
        <v>164197</v>
      </c>
      <c r="F65" s="7">
        <v>2532</v>
      </c>
      <c r="G65" s="7">
        <v>0</v>
      </c>
      <c r="H65" s="113">
        <f t="shared" si="15"/>
        <v>0</v>
      </c>
      <c r="I65" s="2"/>
      <c r="J65" s="68">
        <f t="shared" si="17"/>
        <v>0</v>
      </c>
      <c r="K65" s="83">
        <f t="shared" si="18"/>
      </c>
      <c r="L65" s="84">
        <f t="shared" si="19"/>
      </c>
      <c r="M65" s="123">
        <f>IF(L65="","",MAX(M$4:M64)+1)</f>
      </c>
      <c r="N65" s="83">
        <f t="shared" si="20"/>
      </c>
      <c r="O65" s="84">
        <f t="shared" si="21"/>
      </c>
      <c r="P65" s="116">
        <f>IF(O65="","",MAX(P$4:P64)+1)</f>
      </c>
      <c r="Q65" s="83">
        <f t="shared" si="22"/>
      </c>
      <c r="R65" s="84">
        <f t="shared" si="23"/>
      </c>
      <c r="S65" s="116">
        <f>IF(R65="","",MAX(S$4:S64)+1)</f>
      </c>
      <c r="T65" s="83">
        <f t="shared" si="24"/>
      </c>
      <c r="U65" s="84">
        <f t="shared" si="25"/>
      </c>
      <c r="V65" s="116">
        <f>IF(U65="","",MAX(V$4:V64)+1)</f>
      </c>
      <c r="W65" s="83">
        <f t="shared" si="26"/>
      </c>
      <c r="X65" s="85">
        <f t="shared" si="27"/>
      </c>
      <c r="Y65" s="116">
        <f>IF(X65="","",MAX(Y$4:Y64)+1)</f>
      </c>
      <c r="Z65" s="83">
        <f t="shared" si="28"/>
      </c>
      <c r="AA65" s="84">
        <f t="shared" si="29"/>
      </c>
      <c r="AB65" s="133">
        <f>IF(AA65="","",MAX(AB$4:AB64)+1)</f>
      </c>
      <c r="AC65" s="106">
        <f>IF(ISNA(INDEX($K$5:$K$90,MATCH(ROWS($M$5:M65),$M$5:$M$90,0))),"",INDEX($K$5:$K$90,MATCH(ROWS($M$5:M65),$M$5:$M$90,0)))</f>
      </c>
      <c r="AD65" s="101">
        <f>IF(ISNA(INDEX($L$5:$L$90,MATCH(ROWS($M$5:M65),$M$5:$M$90,0))),"",INDEX($L$5:$L$90,MATCH(ROWS($M$5:M65),$M$5:$M$90,0)))</f>
      </c>
      <c r="AE65" s="87">
        <f>IF(ISNA(INDEX($N$5:$N$90,MATCH(ROWS($P$5:P65),$P$5:$P$90,0))),"",INDEX($N$5:$N$90,MATCH(ROWS($P$5:P65),$P$5:$P$90,0)))</f>
      </c>
      <c r="AF65" s="101">
        <f>IF(ISNA(INDEX($O$5:$O$90,MATCH(ROWS($P$5:P65),$P$5:$P$90,0))),"",INDEX($O$5:$O$90,MATCH(ROWS($P$5:P65),$P$5:$P$90,0)))</f>
      </c>
      <c r="AG65" s="106">
        <f>IF(ISNA(INDEX($Q$5:$Q$90,MATCH(ROWS($S$5:S65),$S$5:$S$90,0))),"",INDEX($Q$5:$Q$90,MATCH(ROWS($S$5:S65),$S$5:$S$90,0)))</f>
      </c>
      <c r="AH65" s="101">
        <f>IF(ISNA(INDEX($R$5:$R$90,MATCH(ROWS($S$5:S65),$S$5:$S$90,0))),"",INDEX($R$5:$R$90,MATCH(ROWS($S$5:S65),$S$5:$S$90,0)))</f>
      </c>
      <c r="AI65" s="87">
        <f>IF(ISNA(INDEX($T$5:$T$90,MATCH(ROWS($V$5:V65),$V$5:$V$90,0))),"",INDEX($T$5:$T$90,MATCH(ROWS($V$5:V65),$V$5:$V$90,0)))</f>
      </c>
      <c r="AJ65" s="104">
        <f>IF(ISNA(INDEX($U$5:$U$90,MATCH(ROWS($V$5:V65),$V$5:$V$90,0))),"",INDEX($U$5:$U$90,MATCH(ROWS($V$5:V65),$V$5:$V$90,0)))</f>
      </c>
      <c r="AK65" s="106">
        <f>IF(ISNA(INDEX($W$5:$W$90,MATCH(ROWS($Y$5:Y65),$Y$5:$Y$90,0))),"",INDEX($W$5:$W$90,MATCH(ROWS($Y$5:Y65),$Y$5:$Y$90,0)))</f>
      </c>
      <c r="AL65" s="101">
        <f>IF(ISNA(INDEX($X$5:$X$90,MATCH(ROWS($Y$5:Y65),$Y$5:$Y$90,0))),"",INDEX($X$5:$X$90,MATCH(ROWS($Y$5:Y65),$Y$5:$Y$90,0)))</f>
      </c>
      <c r="AM65" s="106">
        <f>IF(ISNA(INDEX($Z$5:$Z$90,MATCH(ROWS($AB$5:AB65),$AB$5:$AB$90,0))),"",INDEX($Z$5:$Z$90,MATCH(ROWS($AB$5:AB65),$AB$5:$AB$90,0)))</f>
      </c>
      <c r="AN65" s="86">
        <f>IF(ISNA(INDEX($AA$5:$AA$90,MATCH(ROWS($AB$5:AB65),$AB$5:$AB$90,0))),"",INDEX($AA$5:$AA$90,MATCH(ROWS($AB$5:AB65),$AB$5:$AB$90,0)))</f>
      </c>
    </row>
    <row r="66" spans="2:40" ht="15.75" customHeight="1" thickBot="1">
      <c r="B66" s="61">
        <v>62</v>
      </c>
      <c r="C66" s="71" t="str">
        <f t="shared" si="16"/>
        <v> </v>
      </c>
      <c r="D66" s="7" t="s">
        <v>86</v>
      </c>
      <c r="E66" s="7">
        <v>164339</v>
      </c>
      <c r="F66" s="7">
        <v>4237</v>
      </c>
      <c r="G66" s="7">
        <v>0</v>
      </c>
      <c r="H66" s="113">
        <f t="shared" si="15"/>
        <v>0</v>
      </c>
      <c r="I66" s="2"/>
      <c r="J66" s="68">
        <f t="shared" si="17"/>
        <v>0</v>
      </c>
      <c r="K66" s="83">
        <f t="shared" si="18"/>
      </c>
      <c r="L66" s="84">
        <f t="shared" si="19"/>
      </c>
      <c r="M66" s="123">
        <f>IF(L66="","",MAX(M$4:M65)+1)</f>
      </c>
      <c r="N66" s="83">
        <f t="shared" si="20"/>
      </c>
      <c r="O66" s="84">
        <f t="shared" si="21"/>
      </c>
      <c r="P66" s="116">
        <f>IF(O66="","",MAX(P$4:P65)+1)</f>
      </c>
      <c r="Q66" s="83">
        <f t="shared" si="22"/>
      </c>
      <c r="R66" s="84">
        <f t="shared" si="23"/>
      </c>
      <c r="S66" s="116">
        <f>IF(R66="","",MAX(S$4:S65)+1)</f>
      </c>
      <c r="T66" s="83">
        <f t="shared" si="24"/>
      </c>
      <c r="U66" s="84">
        <f t="shared" si="25"/>
      </c>
      <c r="V66" s="116">
        <f>IF(U66="","",MAX(V$4:V65)+1)</f>
      </c>
      <c r="W66" s="83">
        <f t="shared" si="26"/>
      </c>
      <c r="X66" s="85">
        <f t="shared" si="27"/>
      </c>
      <c r="Y66" s="116">
        <f>IF(X66="","",MAX(Y$4:Y65)+1)</f>
      </c>
      <c r="Z66" s="83">
        <f t="shared" si="28"/>
      </c>
      <c r="AA66" s="84">
        <f t="shared" si="29"/>
      </c>
      <c r="AB66" s="133">
        <f>IF(AA66="","",MAX(AB$4:AB65)+1)</f>
      </c>
      <c r="AC66" s="106">
        <f>IF(ISNA(INDEX($K$5:$K$90,MATCH(ROWS($M$5:M66),$M$5:$M$90,0))),"",INDEX($K$5:$K$90,MATCH(ROWS($M$5:M66),$M$5:$M$90,0)))</f>
      </c>
      <c r="AD66" s="101">
        <f>IF(ISNA(INDEX($L$5:$L$90,MATCH(ROWS($M$5:M66),$M$5:$M$90,0))),"",INDEX($L$5:$L$90,MATCH(ROWS($M$5:M66),$M$5:$M$90,0)))</f>
      </c>
      <c r="AE66" s="87">
        <f>IF(ISNA(INDEX($N$5:$N$90,MATCH(ROWS($P$5:P66),$P$5:$P$90,0))),"",INDEX($N$5:$N$90,MATCH(ROWS($P$5:P66),$P$5:$P$90,0)))</f>
      </c>
      <c r="AF66" s="101">
        <f>IF(ISNA(INDEX($O$5:$O$90,MATCH(ROWS($P$5:P66),$P$5:$P$90,0))),"",INDEX($O$5:$O$90,MATCH(ROWS($P$5:P66),$P$5:$P$90,0)))</f>
      </c>
      <c r="AG66" s="106">
        <f>IF(ISNA(INDEX($Q$5:$Q$90,MATCH(ROWS($S$5:S66),$S$5:$S$90,0))),"",INDEX($Q$5:$Q$90,MATCH(ROWS($S$5:S66),$S$5:$S$90,0)))</f>
      </c>
      <c r="AH66" s="101">
        <f>IF(ISNA(INDEX($R$5:$R$90,MATCH(ROWS($S$5:S66),$S$5:$S$90,0))),"",INDEX($R$5:$R$90,MATCH(ROWS($S$5:S66),$S$5:$S$90,0)))</f>
      </c>
      <c r="AI66" s="87">
        <f>IF(ISNA(INDEX($T$5:$T$90,MATCH(ROWS($V$5:V66),$V$5:$V$90,0))),"",INDEX($T$5:$T$90,MATCH(ROWS($V$5:V66),$V$5:$V$90,0)))</f>
      </c>
      <c r="AJ66" s="104">
        <f>IF(ISNA(INDEX($U$5:$U$90,MATCH(ROWS($V$5:V66),$V$5:$V$90,0))),"",INDEX($U$5:$U$90,MATCH(ROWS($V$5:V66),$V$5:$V$90,0)))</f>
      </c>
      <c r="AK66" s="106">
        <f>IF(ISNA(INDEX($W$5:$W$90,MATCH(ROWS($Y$5:Y66),$Y$5:$Y$90,0))),"",INDEX($W$5:$W$90,MATCH(ROWS($Y$5:Y66),$Y$5:$Y$90,0)))</f>
      </c>
      <c r="AL66" s="101">
        <f>IF(ISNA(INDEX($X$5:$X$90,MATCH(ROWS($Y$5:Y66),$Y$5:$Y$90,0))),"",INDEX($X$5:$X$90,MATCH(ROWS($Y$5:Y66),$Y$5:$Y$90,0)))</f>
      </c>
      <c r="AM66" s="106">
        <f>IF(ISNA(INDEX($Z$5:$Z$90,MATCH(ROWS($AB$5:AB66),$AB$5:$AB$90,0))),"",INDEX($Z$5:$Z$90,MATCH(ROWS($AB$5:AB66),$AB$5:$AB$90,0)))</f>
      </c>
      <c r="AN66" s="86">
        <f>IF(ISNA(INDEX($AA$5:$AA$90,MATCH(ROWS($AB$5:AB66),$AB$5:$AB$90,0))),"",INDEX($AA$5:$AA$90,MATCH(ROWS($AB$5:AB66),$AB$5:$AB$90,0)))</f>
      </c>
    </row>
    <row r="67" spans="2:40" ht="15.75" customHeight="1" thickBot="1">
      <c r="B67" s="60">
        <v>63</v>
      </c>
      <c r="C67" s="71" t="str">
        <f t="shared" si="16"/>
        <v> </v>
      </c>
      <c r="D67" s="7" t="s">
        <v>88</v>
      </c>
      <c r="E67" s="7">
        <v>164393</v>
      </c>
      <c r="F67" s="7">
        <v>4077</v>
      </c>
      <c r="G67" s="7">
        <v>0</v>
      </c>
      <c r="H67" s="113">
        <f t="shared" si="15"/>
        <v>0</v>
      </c>
      <c r="I67" s="2"/>
      <c r="J67" s="68">
        <f t="shared" si="17"/>
        <v>0</v>
      </c>
      <c r="K67" s="83">
        <f t="shared" si="18"/>
      </c>
      <c r="L67" s="84">
        <f t="shared" si="19"/>
      </c>
      <c r="M67" s="123">
        <f>IF(L67="","",MAX(M$4:M66)+1)</f>
      </c>
      <c r="N67" s="83">
        <f t="shared" si="20"/>
      </c>
      <c r="O67" s="84">
        <f t="shared" si="21"/>
      </c>
      <c r="P67" s="116">
        <f>IF(O67="","",MAX(P$4:P66)+1)</f>
      </c>
      <c r="Q67" s="83">
        <f t="shared" si="22"/>
      </c>
      <c r="R67" s="84">
        <f t="shared" si="23"/>
      </c>
      <c r="S67" s="116">
        <f>IF(R67="","",MAX(S$4:S66)+1)</f>
      </c>
      <c r="T67" s="83">
        <f t="shared" si="24"/>
      </c>
      <c r="U67" s="84">
        <f t="shared" si="25"/>
      </c>
      <c r="V67" s="116">
        <f>IF(U67="","",MAX(V$4:V66)+1)</f>
      </c>
      <c r="W67" s="83">
        <f t="shared" si="26"/>
      </c>
      <c r="X67" s="85">
        <f t="shared" si="27"/>
      </c>
      <c r="Y67" s="116">
        <f>IF(X67="","",MAX(Y$4:Y66)+1)</f>
      </c>
      <c r="Z67" s="83">
        <f t="shared" si="28"/>
      </c>
      <c r="AA67" s="84">
        <f t="shared" si="29"/>
      </c>
      <c r="AB67" s="133">
        <f>IF(AA67="","",MAX(AB$4:AB66)+1)</f>
      </c>
      <c r="AC67" s="106">
        <f>IF(ISNA(INDEX($K$5:$K$90,MATCH(ROWS($M$5:M67),$M$5:$M$90,0))),"",INDEX($K$5:$K$90,MATCH(ROWS($M$5:M67),$M$5:$M$90,0)))</f>
      </c>
      <c r="AD67" s="101">
        <f>IF(ISNA(INDEX($L$5:$L$90,MATCH(ROWS($M$5:M67),$M$5:$M$90,0))),"",INDEX($L$5:$L$90,MATCH(ROWS($M$5:M67),$M$5:$M$90,0)))</f>
      </c>
      <c r="AE67" s="87">
        <f>IF(ISNA(INDEX($N$5:$N$90,MATCH(ROWS($P$5:P67),$P$5:$P$90,0))),"",INDEX($N$5:$N$90,MATCH(ROWS($P$5:P67),$P$5:$P$90,0)))</f>
      </c>
      <c r="AF67" s="101">
        <f>IF(ISNA(INDEX($O$5:$O$90,MATCH(ROWS($P$5:P67),$P$5:$P$90,0))),"",INDEX($O$5:$O$90,MATCH(ROWS($P$5:P67),$P$5:$P$90,0)))</f>
      </c>
      <c r="AG67" s="106">
        <f>IF(ISNA(INDEX($Q$5:$Q$90,MATCH(ROWS($S$5:S67),$S$5:$S$90,0))),"",INDEX($Q$5:$Q$90,MATCH(ROWS($S$5:S67),$S$5:$S$90,0)))</f>
      </c>
      <c r="AH67" s="101">
        <f>IF(ISNA(INDEX($R$5:$R$90,MATCH(ROWS($S$5:S67),$S$5:$S$90,0))),"",INDEX($R$5:$R$90,MATCH(ROWS($S$5:S67),$S$5:$S$90,0)))</f>
      </c>
      <c r="AI67" s="87">
        <f>IF(ISNA(INDEX($T$5:$T$90,MATCH(ROWS($V$5:V67),$V$5:$V$90,0))),"",INDEX($T$5:$T$90,MATCH(ROWS($V$5:V67),$V$5:$V$90,0)))</f>
      </c>
      <c r="AJ67" s="104">
        <f>IF(ISNA(INDEX($U$5:$U$90,MATCH(ROWS($V$5:V67),$V$5:$V$90,0))),"",INDEX($U$5:$U$90,MATCH(ROWS($V$5:V67),$V$5:$V$90,0)))</f>
      </c>
      <c r="AK67" s="106">
        <f>IF(ISNA(INDEX($W$5:$W$90,MATCH(ROWS($Y$5:Y67),$Y$5:$Y$90,0))),"",INDEX($W$5:$W$90,MATCH(ROWS($Y$5:Y67),$Y$5:$Y$90,0)))</f>
      </c>
      <c r="AL67" s="101">
        <f>IF(ISNA(INDEX($X$5:$X$90,MATCH(ROWS($Y$5:Y67),$Y$5:$Y$90,0))),"",INDEX($X$5:$X$90,MATCH(ROWS($Y$5:Y67),$Y$5:$Y$90,0)))</f>
      </c>
      <c r="AM67" s="106">
        <f>IF(ISNA(INDEX($Z$5:$Z$90,MATCH(ROWS($AB$5:AB67),$AB$5:$AB$90,0))),"",INDEX($Z$5:$Z$90,MATCH(ROWS($AB$5:AB67),$AB$5:$AB$90,0)))</f>
      </c>
      <c r="AN67" s="86">
        <f>IF(ISNA(INDEX($AA$5:$AA$90,MATCH(ROWS($AB$5:AB67),$AB$5:$AB$90,0))),"",INDEX($AA$5:$AA$90,MATCH(ROWS($AB$5:AB67),$AB$5:$AB$90,0)))</f>
      </c>
    </row>
    <row r="68" spans="2:40" ht="15.75" customHeight="1" thickBot="1">
      <c r="B68" s="61">
        <v>64</v>
      </c>
      <c r="C68" s="71" t="str">
        <f t="shared" si="16"/>
        <v> </v>
      </c>
      <c r="D68" s="7" t="s">
        <v>44</v>
      </c>
      <c r="E68" s="7">
        <v>164543</v>
      </c>
      <c r="F68" s="7">
        <v>2647</v>
      </c>
      <c r="G68" s="7">
        <v>0</v>
      </c>
      <c r="H68" s="113">
        <f t="shared" si="15"/>
        <v>0</v>
      </c>
      <c r="I68" s="2"/>
      <c r="J68" s="68">
        <f t="shared" si="17"/>
        <v>0</v>
      </c>
      <c r="K68" s="83">
        <f t="shared" si="18"/>
      </c>
      <c r="L68" s="84">
        <f t="shared" si="19"/>
      </c>
      <c r="M68" s="123">
        <f>IF(L68="","",MAX(M$4:M67)+1)</f>
      </c>
      <c r="N68" s="83">
        <f t="shared" si="20"/>
      </c>
      <c r="O68" s="84">
        <f t="shared" si="21"/>
      </c>
      <c r="P68" s="116">
        <f>IF(O68="","",MAX(P$4:P67)+1)</f>
      </c>
      <c r="Q68" s="83">
        <f t="shared" si="22"/>
      </c>
      <c r="R68" s="84">
        <f t="shared" si="23"/>
      </c>
      <c r="S68" s="116">
        <f>IF(R68="","",MAX(S$4:S67)+1)</f>
      </c>
      <c r="T68" s="83">
        <f t="shared" si="24"/>
      </c>
      <c r="U68" s="84">
        <f t="shared" si="25"/>
      </c>
      <c r="V68" s="116">
        <f>IF(U68="","",MAX(V$4:V67)+1)</f>
      </c>
      <c r="W68" s="83">
        <f t="shared" si="26"/>
      </c>
      <c r="X68" s="85">
        <f t="shared" si="27"/>
      </c>
      <c r="Y68" s="116">
        <f>IF(X68="","",MAX(Y$4:Y67)+1)</f>
      </c>
      <c r="Z68" s="83">
        <f t="shared" si="28"/>
      </c>
      <c r="AA68" s="84">
        <f t="shared" si="29"/>
      </c>
      <c r="AB68" s="133">
        <f>IF(AA68="","",MAX(AB$4:AB67)+1)</f>
      </c>
      <c r="AC68" s="106">
        <f>IF(ISNA(INDEX($K$5:$K$90,MATCH(ROWS($M$5:M68),$M$5:$M$90,0))),"",INDEX($K$5:$K$90,MATCH(ROWS($M$5:M68),$M$5:$M$90,0)))</f>
      </c>
      <c r="AD68" s="101">
        <f>IF(ISNA(INDEX($L$5:$L$90,MATCH(ROWS($M$5:M68),$M$5:$M$90,0))),"",INDEX($L$5:$L$90,MATCH(ROWS($M$5:M68),$M$5:$M$90,0)))</f>
      </c>
      <c r="AE68" s="87">
        <f>IF(ISNA(INDEX($N$5:$N$90,MATCH(ROWS($P$5:P68),$P$5:$P$90,0))),"",INDEX($N$5:$N$90,MATCH(ROWS($P$5:P68),$P$5:$P$90,0)))</f>
      </c>
      <c r="AF68" s="101">
        <f>IF(ISNA(INDEX($O$5:$O$90,MATCH(ROWS($P$5:P68),$P$5:$P$90,0))),"",INDEX($O$5:$O$90,MATCH(ROWS($P$5:P68),$P$5:$P$90,0)))</f>
      </c>
      <c r="AG68" s="106">
        <f>IF(ISNA(INDEX($Q$5:$Q$90,MATCH(ROWS($S$5:S68),$S$5:$S$90,0))),"",INDEX($Q$5:$Q$90,MATCH(ROWS($S$5:S68),$S$5:$S$90,0)))</f>
      </c>
      <c r="AH68" s="101">
        <f>IF(ISNA(INDEX($R$5:$R$90,MATCH(ROWS($S$5:S68),$S$5:$S$90,0))),"",INDEX($R$5:$R$90,MATCH(ROWS($S$5:S68),$S$5:$S$90,0)))</f>
      </c>
      <c r="AI68" s="87">
        <f>IF(ISNA(INDEX($T$5:$T$90,MATCH(ROWS($V$5:V68),$V$5:$V$90,0))),"",INDEX($T$5:$T$90,MATCH(ROWS($V$5:V68),$V$5:$V$90,0)))</f>
      </c>
      <c r="AJ68" s="104">
        <f>IF(ISNA(INDEX($U$5:$U$90,MATCH(ROWS($V$5:V68),$V$5:$V$90,0))),"",INDEX($U$5:$U$90,MATCH(ROWS($V$5:V68),$V$5:$V$90,0)))</f>
      </c>
      <c r="AK68" s="106">
        <f>IF(ISNA(INDEX($W$5:$W$90,MATCH(ROWS($Y$5:Y68),$Y$5:$Y$90,0))),"",INDEX($W$5:$W$90,MATCH(ROWS($Y$5:Y68),$Y$5:$Y$90,0)))</f>
      </c>
      <c r="AL68" s="101">
        <f>IF(ISNA(INDEX($X$5:$X$90,MATCH(ROWS($Y$5:Y68),$Y$5:$Y$90,0))),"",INDEX($X$5:$X$90,MATCH(ROWS($Y$5:Y68),$Y$5:$Y$90,0)))</f>
      </c>
      <c r="AM68" s="106">
        <f>IF(ISNA(INDEX($Z$5:$Z$90,MATCH(ROWS($AB$5:AB68),$AB$5:$AB$90,0))),"",INDEX($Z$5:$Z$90,MATCH(ROWS($AB$5:AB68),$AB$5:$AB$90,0)))</f>
      </c>
      <c r="AN68" s="86">
        <f>IF(ISNA(INDEX($AA$5:$AA$90,MATCH(ROWS($AB$5:AB68),$AB$5:$AB$90,0))),"",INDEX($AA$5:$AA$90,MATCH(ROWS($AB$5:AB68),$AB$5:$AB$90,0)))</f>
      </c>
    </row>
    <row r="69" spans="2:40" ht="15.75" customHeight="1" thickBot="1">
      <c r="B69" s="60">
        <v>65</v>
      </c>
      <c r="C69" s="71" t="str">
        <f t="shared" si="16"/>
        <v> </v>
      </c>
      <c r="D69" s="7" t="s">
        <v>90</v>
      </c>
      <c r="E69" s="7">
        <v>164687</v>
      </c>
      <c r="F69" s="7">
        <v>4138</v>
      </c>
      <c r="G69" s="7">
        <v>0</v>
      </c>
      <c r="H69" s="113">
        <f aca="true" t="shared" si="30" ref="H69:H91">ROUND(J69,2)</f>
        <v>0</v>
      </c>
      <c r="I69" s="2"/>
      <c r="J69" s="68">
        <f t="shared" si="17"/>
        <v>0</v>
      </c>
      <c r="K69" s="83">
        <f t="shared" si="18"/>
      </c>
      <c r="L69" s="84">
        <f t="shared" si="19"/>
      </c>
      <c r="M69" s="123">
        <f>IF(L69="","",MAX(M$4:M68)+1)</f>
      </c>
      <c r="N69" s="83">
        <f t="shared" si="20"/>
      </c>
      <c r="O69" s="84">
        <f t="shared" si="21"/>
      </c>
      <c r="P69" s="116">
        <f>IF(O69="","",MAX(P$4:P68)+1)</f>
      </c>
      <c r="Q69" s="83">
        <f t="shared" si="22"/>
      </c>
      <c r="R69" s="84">
        <f t="shared" si="23"/>
      </c>
      <c r="S69" s="116">
        <f>IF(R69="","",MAX(S$4:S68)+1)</f>
      </c>
      <c r="T69" s="83">
        <f t="shared" si="24"/>
      </c>
      <c r="U69" s="84">
        <f t="shared" si="25"/>
      </c>
      <c r="V69" s="116">
        <f>IF(U69="","",MAX(V$4:V68)+1)</f>
      </c>
      <c r="W69" s="83">
        <f t="shared" si="26"/>
      </c>
      <c r="X69" s="85">
        <f t="shared" si="27"/>
      </c>
      <c r="Y69" s="116">
        <f>IF(X69="","",MAX(Y$4:Y68)+1)</f>
      </c>
      <c r="Z69" s="83">
        <f t="shared" si="28"/>
      </c>
      <c r="AA69" s="84">
        <f t="shared" si="29"/>
      </c>
      <c r="AB69" s="133">
        <f>IF(AA69="","",MAX(AB$4:AB68)+1)</f>
      </c>
      <c r="AC69" s="106">
        <f>IF(ISNA(INDEX($K$5:$K$90,MATCH(ROWS($M$5:M69),$M$5:$M$90,0))),"",INDEX($K$5:$K$90,MATCH(ROWS($M$5:M69),$M$5:$M$90,0)))</f>
      </c>
      <c r="AD69" s="101">
        <f>IF(ISNA(INDEX($L$5:$L$90,MATCH(ROWS($M$5:M69),$M$5:$M$90,0))),"",INDEX($L$5:$L$90,MATCH(ROWS($M$5:M69),$M$5:$M$90,0)))</f>
      </c>
      <c r="AE69" s="87">
        <f>IF(ISNA(INDEX($N$5:$N$90,MATCH(ROWS($P$5:P69),$P$5:$P$90,0))),"",INDEX($N$5:$N$90,MATCH(ROWS($P$5:P69),$P$5:$P$90,0)))</f>
      </c>
      <c r="AF69" s="101">
        <f>IF(ISNA(INDEX($O$5:$O$90,MATCH(ROWS($P$5:P69),$P$5:$P$90,0))),"",INDEX($O$5:$O$90,MATCH(ROWS($P$5:P69),$P$5:$P$90,0)))</f>
      </c>
      <c r="AG69" s="106">
        <f>IF(ISNA(INDEX($Q$5:$Q$90,MATCH(ROWS($S$5:S69),$S$5:$S$90,0))),"",INDEX($Q$5:$Q$90,MATCH(ROWS($S$5:S69),$S$5:$S$90,0)))</f>
      </c>
      <c r="AH69" s="101">
        <f>IF(ISNA(INDEX($R$5:$R$90,MATCH(ROWS($S$5:S69),$S$5:$S$90,0))),"",INDEX($R$5:$R$90,MATCH(ROWS($S$5:S69),$S$5:$S$90,0)))</f>
      </c>
      <c r="AI69" s="87">
        <f>IF(ISNA(INDEX($T$5:$T$90,MATCH(ROWS($V$5:V69),$V$5:$V$90,0))),"",INDEX($T$5:$T$90,MATCH(ROWS($V$5:V69),$V$5:$V$90,0)))</f>
      </c>
      <c r="AJ69" s="104">
        <f>IF(ISNA(INDEX($U$5:$U$90,MATCH(ROWS($V$5:V69),$V$5:$V$90,0))),"",INDEX($U$5:$U$90,MATCH(ROWS($V$5:V69),$V$5:$V$90,0)))</f>
      </c>
      <c r="AK69" s="106">
        <f>IF(ISNA(INDEX($W$5:$W$90,MATCH(ROWS($Y$5:Y69),$Y$5:$Y$90,0))),"",INDEX($W$5:$W$90,MATCH(ROWS($Y$5:Y69),$Y$5:$Y$90,0)))</f>
      </c>
      <c r="AL69" s="101">
        <f>IF(ISNA(INDEX($X$5:$X$90,MATCH(ROWS($Y$5:Y69),$Y$5:$Y$90,0))),"",INDEX($X$5:$X$90,MATCH(ROWS($Y$5:Y69),$Y$5:$Y$90,0)))</f>
      </c>
      <c r="AM69" s="106">
        <f>IF(ISNA(INDEX($Z$5:$Z$90,MATCH(ROWS($AB$5:AB69),$AB$5:$AB$90,0))),"",INDEX($Z$5:$Z$90,MATCH(ROWS($AB$5:AB69),$AB$5:$AB$90,0)))</f>
      </c>
      <c r="AN69" s="86">
        <f>IF(ISNA(INDEX($AA$5:$AA$90,MATCH(ROWS($AB$5:AB69),$AB$5:$AB$90,0))),"",INDEX($AA$5:$AA$90,MATCH(ROWS($AB$5:AB69),$AB$5:$AB$90,0)))</f>
      </c>
    </row>
    <row r="70" spans="2:40" ht="15.75" customHeight="1" thickBot="1">
      <c r="B70" s="61">
        <v>66</v>
      </c>
      <c r="C70" s="71" t="str">
        <f aca="true" t="shared" si="31" ref="C70:C90">IF(H70&gt;7.5,"&gt;7,5",IF(H70&gt;4,"&gt;4",IF(H70&gt;3,"&gt;3",IF(H70&gt;2,"&gt;2",IF(H70&gt;1,"&gt;1"," ")))))</f>
        <v> </v>
      </c>
      <c r="D70" s="7" t="s">
        <v>95</v>
      </c>
      <c r="E70" s="7">
        <v>165069</v>
      </c>
      <c r="F70" s="7">
        <v>2542</v>
      </c>
      <c r="G70" s="7">
        <v>0</v>
      </c>
      <c r="H70" s="113">
        <f t="shared" si="30"/>
        <v>0</v>
      </c>
      <c r="I70" s="2"/>
      <c r="J70" s="68">
        <f aca="true" t="shared" si="32" ref="J70:J91">G70*1000/F70</f>
        <v>0</v>
      </c>
      <c r="K70" s="83">
        <f aca="true" t="shared" si="33" ref="K70:K90">IF(AND(1&lt;H70,H70&lt;=2),D70,"")</f>
      </c>
      <c r="L70" s="84">
        <f aca="true" t="shared" si="34" ref="L70:L90">IF(AND(1&lt;H70,H70&lt;=2),J70,"")</f>
      </c>
      <c r="M70" s="123">
        <f>IF(L70="","",MAX(M$4:M69)+1)</f>
      </c>
      <c r="N70" s="83">
        <f aca="true" t="shared" si="35" ref="N70:N90">IF(AND(2&lt;H70,H70&lt;=3),D70,"")</f>
      </c>
      <c r="O70" s="84">
        <f aca="true" t="shared" si="36" ref="O70:O90">IF(AND(2&lt;H70,H70&lt;=3),J70,"")</f>
      </c>
      <c r="P70" s="116">
        <f>IF(O70="","",MAX(P$4:P69)+1)</f>
      </c>
      <c r="Q70" s="83">
        <f aca="true" t="shared" si="37" ref="Q70:Q90">IF(AND(1&lt;H70,H70&lt;=3),D70,"")</f>
      </c>
      <c r="R70" s="84">
        <f aca="true" t="shared" si="38" ref="R70:R90">IF(AND(1&lt;H70,H70&lt;=3),J70,"")</f>
      </c>
      <c r="S70" s="116">
        <f>IF(R70="","",MAX(S$4:S69)+1)</f>
      </c>
      <c r="T70" s="83">
        <f aca="true" t="shared" si="39" ref="T70:T90">IF(H70&gt;3,D70,"")</f>
      </c>
      <c r="U70" s="84">
        <f aca="true" t="shared" si="40" ref="U70:U90">IF(H70&gt;3,J70,"")</f>
      </c>
      <c r="V70" s="116">
        <f>IF(U70="","",MAX(V$4:V69)+1)</f>
      </c>
      <c r="W70" s="83">
        <f aca="true" t="shared" si="41" ref="W70:W90">IF(AND(4&lt;H70,H70&lt;=7.5),D70,"")</f>
      </c>
      <c r="X70" s="85">
        <f aca="true" t="shared" si="42" ref="X70:X90">IF(AND(4&lt;H70,H70&lt;=7.5),J70,"")</f>
      </c>
      <c r="Y70" s="116">
        <f>IF(X70="","",MAX(Y$4:Y69)+1)</f>
      </c>
      <c r="Z70" s="83">
        <f aca="true" t="shared" si="43" ref="Z70:Z90">IF(H70&gt;7.5,D70,"")</f>
      </c>
      <c r="AA70" s="84">
        <f aca="true" t="shared" si="44" ref="AA70:AA90">IF(H70&gt;7.5,J70,"")</f>
      </c>
      <c r="AB70" s="133">
        <f>IF(AA70="","",MAX(AB$4:AB69)+1)</f>
      </c>
      <c r="AC70" s="106">
        <f>IF(ISNA(INDEX($K$5:$K$90,MATCH(ROWS($M$5:M70),$M$5:$M$90,0))),"",INDEX($K$5:$K$90,MATCH(ROWS($M$5:M70),$M$5:$M$90,0)))</f>
      </c>
      <c r="AD70" s="101">
        <f>IF(ISNA(INDEX($L$5:$L$90,MATCH(ROWS($M$5:M70),$M$5:$M$90,0))),"",INDEX($L$5:$L$90,MATCH(ROWS($M$5:M70),$M$5:$M$90,0)))</f>
      </c>
      <c r="AE70" s="87">
        <f>IF(ISNA(INDEX($N$5:$N$90,MATCH(ROWS($P$5:P70),$P$5:$P$90,0))),"",INDEX($N$5:$N$90,MATCH(ROWS($P$5:P70),$P$5:$P$90,0)))</f>
      </c>
      <c r="AF70" s="101">
        <f>IF(ISNA(INDEX($O$5:$O$90,MATCH(ROWS($P$5:P70),$P$5:$P$90,0))),"",INDEX($O$5:$O$90,MATCH(ROWS($P$5:P70),$P$5:$P$90,0)))</f>
      </c>
      <c r="AG70" s="106">
        <f>IF(ISNA(INDEX($Q$5:$Q$90,MATCH(ROWS($S$5:S70),$S$5:$S$90,0))),"",INDEX($Q$5:$Q$90,MATCH(ROWS($S$5:S70),$S$5:$S$90,0)))</f>
      </c>
      <c r="AH70" s="101">
        <f>IF(ISNA(INDEX($R$5:$R$90,MATCH(ROWS($S$5:S70),$S$5:$S$90,0))),"",INDEX($R$5:$R$90,MATCH(ROWS($S$5:S70),$S$5:$S$90,0)))</f>
      </c>
      <c r="AI70" s="87">
        <f>IF(ISNA(INDEX($T$5:$T$90,MATCH(ROWS($V$5:V70),$V$5:$V$90,0))),"",INDEX($T$5:$T$90,MATCH(ROWS($V$5:V70),$V$5:$V$90,0)))</f>
      </c>
      <c r="AJ70" s="104">
        <f>IF(ISNA(INDEX($U$5:$U$90,MATCH(ROWS($V$5:V70),$V$5:$V$90,0))),"",INDEX($U$5:$U$90,MATCH(ROWS($V$5:V70),$V$5:$V$90,0)))</f>
      </c>
      <c r="AK70" s="106">
        <f>IF(ISNA(INDEX($W$5:$W$90,MATCH(ROWS($Y$5:Y70),$Y$5:$Y$90,0))),"",INDEX($W$5:$W$90,MATCH(ROWS($Y$5:Y70),$Y$5:$Y$90,0)))</f>
      </c>
      <c r="AL70" s="101">
        <f>IF(ISNA(INDEX($X$5:$X$90,MATCH(ROWS($Y$5:Y70),$Y$5:$Y$90,0))),"",INDEX($X$5:$X$90,MATCH(ROWS($Y$5:Y70),$Y$5:$Y$90,0)))</f>
      </c>
      <c r="AM70" s="106">
        <f>IF(ISNA(INDEX($Z$5:$Z$90,MATCH(ROWS($AB$5:AB70),$AB$5:$AB$90,0))),"",INDEX($Z$5:$Z$90,MATCH(ROWS($AB$5:AB70),$AB$5:$AB$90,0)))</f>
      </c>
      <c r="AN70" s="86">
        <f>IF(ISNA(INDEX($AA$5:$AA$90,MATCH(ROWS($AB$5:AB70),$AB$5:$AB$90,0))),"",INDEX($AA$5:$AA$90,MATCH(ROWS($AB$5:AB70),$AB$5:$AB$90,0)))</f>
      </c>
    </row>
    <row r="71" spans="2:40" ht="16.5" thickBot="1">
      <c r="B71" s="60">
        <v>67</v>
      </c>
      <c r="C71" s="71" t="str">
        <f t="shared" si="31"/>
        <v> </v>
      </c>
      <c r="D71" s="7" t="s">
        <v>98</v>
      </c>
      <c r="E71" s="7">
        <v>165130</v>
      </c>
      <c r="F71" s="7">
        <v>3241</v>
      </c>
      <c r="G71" s="7">
        <v>0</v>
      </c>
      <c r="H71" s="113">
        <f t="shared" si="30"/>
        <v>0</v>
      </c>
      <c r="I71" s="2"/>
      <c r="J71" s="68">
        <f t="shared" si="32"/>
        <v>0</v>
      </c>
      <c r="K71" s="83">
        <f t="shared" si="33"/>
      </c>
      <c r="L71" s="84">
        <f t="shared" si="34"/>
      </c>
      <c r="M71" s="123">
        <f>IF(L71="","",MAX(M$4:M70)+1)</f>
      </c>
      <c r="N71" s="83">
        <f t="shared" si="35"/>
      </c>
      <c r="O71" s="84">
        <f t="shared" si="36"/>
      </c>
      <c r="P71" s="116">
        <f>IF(O71="","",MAX(P$4:P70)+1)</f>
      </c>
      <c r="Q71" s="83">
        <f t="shared" si="37"/>
      </c>
      <c r="R71" s="84">
        <f t="shared" si="38"/>
      </c>
      <c r="S71" s="116">
        <f>IF(R71="","",MAX(S$4:S70)+1)</f>
      </c>
      <c r="T71" s="83">
        <f t="shared" si="39"/>
      </c>
      <c r="U71" s="84">
        <f t="shared" si="40"/>
      </c>
      <c r="V71" s="116">
        <f>IF(U71="","",MAX(V$4:V70)+1)</f>
      </c>
      <c r="W71" s="83">
        <f t="shared" si="41"/>
      </c>
      <c r="X71" s="85">
        <f t="shared" si="42"/>
      </c>
      <c r="Y71" s="116">
        <f>IF(X71="","",MAX(Y$4:Y70)+1)</f>
      </c>
      <c r="Z71" s="83">
        <f t="shared" si="43"/>
      </c>
      <c r="AA71" s="84">
        <f t="shared" si="44"/>
      </c>
      <c r="AB71" s="133">
        <f>IF(AA71="","",MAX(AB$4:AB70)+1)</f>
      </c>
      <c r="AC71" s="106">
        <f>IF(ISNA(INDEX($K$5:$K$90,MATCH(ROWS($M$5:M71),$M$5:$M$90,0))),"",INDEX($K$5:$K$90,MATCH(ROWS($M$5:M71),$M$5:$M$90,0)))</f>
      </c>
      <c r="AD71" s="101">
        <f>IF(ISNA(INDEX($L$5:$L$90,MATCH(ROWS($M$5:M71),$M$5:$M$90,0))),"",INDEX($L$5:$L$90,MATCH(ROWS($M$5:M71),$M$5:$M$90,0)))</f>
      </c>
      <c r="AE71" s="87">
        <f>IF(ISNA(INDEX($N$5:$N$90,MATCH(ROWS($P$5:P71),$P$5:$P$90,0))),"",INDEX($N$5:$N$90,MATCH(ROWS($P$5:P71),$P$5:$P$90,0)))</f>
      </c>
      <c r="AF71" s="101">
        <f>IF(ISNA(INDEX($O$5:$O$90,MATCH(ROWS($P$5:P71),$P$5:$P$90,0))),"",INDEX($O$5:$O$90,MATCH(ROWS($P$5:P71),$P$5:$P$90,0)))</f>
      </c>
      <c r="AG71" s="106">
        <f>IF(ISNA(INDEX($Q$5:$Q$90,MATCH(ROWS($S$5:S71),$S$5:$S$90,0))),"",INDEX($Q$5:$Q$90,MATCH(ROWS($S$5:S71),$S$5:$S$90,0)))</f>
      </c>
      <c r="AH71" s="101">
        <f>IF(ISNA(INDEX($R$5:$R$90,MATCH(ROWS($S$5:S71),$S$5:$S$90,0))),"",INDEX($R$5:$R$90,MATCH(ROWS($S$5:S71),$S$5:$S$90,0)))</f>
      </c>
      <c r="AI71" s="87">
        <f>IF(ISNA(INDEX($T$5:$T$90,MATCH(ROWS($V$5:V71),$V$5:$V$90,0))),"",INDEX($T$5:$T$90,MATCH(ROWS($V$5:V71),$V$5:$V$90,0)))</f>
      </c>
      <c r="AJ71" s="104">
        <f>IF(ISNA(INDEX($U$5:$U$90,MATCH(ROWS($V$5:V71),$V$5:$V$90,0))),"",INDEX($U$5:$U$90,MATCH(ROWS($V$5:V71),$V$5:$V$90,0)))</f>
      </c>
      <c r="AK71" s="106">
        <f>IF(ISNA(INDEX($W$5:$W$90,MATCH(ROWS($Y$5:Y71),$Y$5:$Y$90,0))),"",INDEX($W$5:$W$90,MATCH(ROWS($Y$5:Y71),$Y$5:$Y$90,0)))</f>
      </c>
      <c r="AL71" s="101">
        <f>IF(ISNA(INDEX($X$5:$X$90,MATCH(ROWS($Y$5:Y71),$Y$5:$Y$90,0))),"",INDEX($X$5:$X$90,MATCH(ROWS($Y$5:Y71),$Y$5:$Y$90,0)))</f>
      </c>
      <c r="AM71" s="106">
        <f>IF(ISNA(INDEX($Z$5:$Z$90,MATCH(ROWS($AB$5:AB71),$AB$5:$AB$90,0))),"",INDEX($Z$5:$Z$90,MATCH(ROWS($AB$5:AB71),$AB$5:$AB$90,0)))</f>
      </c>
      <c r="AN71" s="86">
        <f>IF(ISNA(INDEX($AA$5:$AA$90,MATCH(ROWS($AB$5:AB71),$AB$5:$AB$90,0))),"",INDEX($AA$5:$AA$90,MATCH(ROWS($AB$5:AB71),$AB$5:$AB$90,0)))</f>
      </c>
    </row>
    <row r="72" spans="2:40" ht="15.75" customHeight="1" thickBot="1">
      <c r="B72" s="61">
        <v>68</v>
      </c>
      <c r="C72" s="71" t="str">
        <f t="shared" si="31"/>
        <v> </v>
      </c>
      <c r="D72" s="7" t="s">
        <v>100</v>
      </c>
      <c r="E72" s="7">
        <v>165274</v>
      </c>
      <c r="F72" s="7">
        <v>3835</v>
      </c>
      <c r="G72" s="7">
        <v>0</v>
      </c>
      <c r="H72" s="113">
        <f t="shared" si="30"/>
        <v>0</v>
      </c>
      <c r="I72" s="2"/>
      <c r="J72" s="68">
        <f t="shared" si="32"/>
        <v>0</v>
      </c>
      <c r="K72" s="83">
        <f t="shared" si="33"/>
      </c>
      <c r="L72" s="84">
        <f t="shared" si="34"/>
      </c>
      <c r="M72" s="123">
        <f>IF(L72="","",MAX(M$4:M71)+1)</f>
      </c>
      <c r="N72" s="83">
        <f t="shared" si="35"/>
      </c>
      <c r="O72" s="84">
        <f t="shared" si="36"/>
      </c>
      <c r="P72" s="116">
        <f>IF(O72="","",MAX(P$4:P71)+1)</f>
      </c>
      <c r="Q72" s="83">
        <f t="shared" si="37"/>
      </c>
      <c r="R72" s="84">
        <f t="shared" si="38"/>
      </c>
      <c r="S72" s="116">
        <f>IF(R72="","",MAX(S$4:S71)+1)</f>
      </c>
      <c r="T72" s="83">
        <f t="shared" si="39"/>
      </c>
      <c r="U72" s="84">
        <f t="shared" si="40"/>
      </c>
      <c r="V72" s="116">
        <f>IF(U72="","",MAX(V$4:V71)+1)</f>
      </c>
      <c r="W72" s="83">
        <f t="shared" si="41"/>
      </c>
      <c r="X72" s="85">
        <f t="shared" si="42"/>
      </c>
      <c r="Y72" s="116">
        <f>IF(X72="","",MAX(Y$4:Y71)+1)</f>
      </c>
      <c r="Z72" s="83">
        <f t="shared" si="43"/>
      </c>
      <c r="AA72" s="84">
        <f t="shared" si="44"/>
      </c>
      <c r="AB72" s="133">
        <f>IF(AA72="","",MAX(AB$4:AB71)+1)</f>
      </c>
      <c r="AC72" s="106">
        <f>IF(ISNA(INDEX($K$5:$K$90,MATCH(ROWS($M$5:M72),$M$5:$M$90,0))),"",INDEX($K$5:$K$90,MATCH(ROWS($M$5:M72),$M$5:$M$90,0)))</f>
      </c>
      <c r="AD72" s="101">
        <f>IF(ISNA(INDEX($L$5:$L$90,MATCH(ROWS($M$5:M72),$M$5:$M$90,0))),"",INDEX($L$5:$L$90,MATCH(ROWS($M$5:M72),$M$5:$M$90,0)))</f>
      </c>
      <c r="AE72" s="87">
        <f>IF(ISNA(INDEX($N$5:$N$90,MATCH(ROWS($P$5:P72),$P$5:$P$90,0))),"",INDEX($N$5:$N$90,MATCH(ROWS($P$5:P72),$P$5:$P$90,0)))</f>
      </c>
      <c r="AF72" s="101">
        <f>IF(ISNA(INDEX($O$5:$O$90,MATCH(ROWS($P$5:P72),$P$5:$P$90,0))),"",INDEX($O$5:$O$90,MATCH(ROWS($P$5:P72),$P$5:$P$90,0)))</f>
      </c>
      <c r="AG72" s="106">
        <f>IF(ISNA(INDEX($Q$5:$Q$90,MATCH(ROWS($S$5:S72),$S$5:$S$90,0))),"",INDEX($Q$5:$Q$90,MATCH(ROWS($S$5:S72),$S$5:$S$90,0)))</f>
      </c>
      <c r="AH72" s="101">
        <f>IF(ISNA(INDEX($R$5:$R$90,MATCH(ROWS($S$5:S72),$S$5:$S$90,0))),"",INDEX($R$5:$R$90,MATCH(ROWS($S$5:S72),$S$5:$S$90,0)))</f>
      </c>
      <c r="AI72" s="87">
        <f>IF(ISNA(INDEX($T$5:$T$90,MATCH(ROWS($V$5:V72),$V$5:$V$90,0))),"",INDEX($T$5:$T$90,MATCH(ROWS($V$5:V72),$V$5:$V$90,0)))</f>
      </c>
      <c r="AJ72" s="104">
        <f>IF(ISNA(INDEX($U$5:$U$90,MATCH(ROWS($V$5:V72),$V$5:$V$90,0))),"",INDEX($U$5:$U$90,MATCH(ROWS($V$5:V72),$V$5:$V$90,0)))</f>
      </c>
      <c r="AK72" s="106">
        <f>IF(ISNA(INDEX($W$5:$W$90,MATCH(ROWS($Y$5:Y72),$Y$5:$Y$90,0))),"",INDEX($W$5:$W$90,MATCH(ROWS($Y$5:Y72),$Y$5:$Y$90,0)))</f>
      </c>
      <c r="AL72" s="101">
        <f>IF(ISNA(INDEX($X$5:$X$90,MATCH(ROWS($Y$5:Y72),$Y$5:$Y$90,0))),"",INDEX($X$5:$X$90,MATCH(ROWS($Y$5:Y72),$Y$5:$Y$90,0)))</f>
      </c>
      <c r="AM72" s="106">
        <f>IF(ISNA(INDEX($Z$5:$Z$90,MATCH(ROWS($AB$5:AB72),$AB$5:$AB$90,0))),"",INDEX($Z$5:$Z$90,MATCH(ROWS($AB$5:AB72),$AB$5:$AB$90,0)))</f>
      </c>
      <c r="AN72" s="86">
        <f>IF(ISNA(INDEX($AA$5:$AA$90,MATCH(ROWS($AB$5:AB72),$AB$5:$AB$90,0))),"",INDEX($AA$5:$AA$90,MATCH(ROWS($AB$5:AB72),$AB$5:$AB$90,0)))</f>
      </c>
    </row>
    <row r="73" spans="2:40" ht="15.75" customHeight="1" thickBot="1">
      <c r="B73" s="60">
        <v>69</v>
      </c>
      <c r="C73" s="71" t="str">
        <f t="shared" si="31"/>
        <v> </v>
      </c>
      <c r="D73" s="7" t="s">
        <v>46</v>
      </c>
      <c r="E73" s="7">
        <v>165416</v>
      </c>
      <c r="F73" s="7">
        <v>3173</v>
      </c>
      <c r="G73" s="7">
        <v>0</v>
      </c>
      <c r="H73" s="113">
        <f t="shared" si="30"/>
        <v>0</v>
      </c>
      <c r="I73" s="2">
        <v>0</v>
      </c>
      <c r="J73" s="68">
        <f t="shared" si="32"/>
        <v>0</v>
      </c>
      <c r="K73" s="83">
        <f t="shared" si="33"/>
      </c>
      <c r="L73" s="84">
        <f t="shared" si="34"/>
      </c>
      <c r="M73" s="123">
        <f>IF(L73="","",MAX(M$4:M72)+1)</f>
      </c>
      <c r="N73" s="83">
        <f t="shared" si="35"/>
      </c>
      <c r="O73" s="84">
        <f t="shared" si="36"/>
      </c>
      <c r="P73" s="116">
        <f>IF(O73="","",MAX(P$4:P72)+1)</f>
      </c>
      <c r="Q73" s="83">
        <f t="shared" si="37"/>
      </c>
      <c r="R73" s="84">
        <f t="shared" si="38"/>
      </c>
      <c r="S73" s="116">
        <f>IF(R73="","",MAX(S$4:S72)+1)</f>
      </c>
      <c r="T73" s="83">
        <f t="shared" si="39"/>
      </c>
      <c r="U73" s="84">
        <f t="shared" si="40"/>
      </c>
      <c r="V73" s="116">
        <f>IF(U73="","",MAX(V$4:V72)+1)</f>
      </c>
      <c r="W73" s="83">
        <f t="shared" si="41"/>
      </c>
      <c r="X73" s="85">
        <f t="shared" si="42"/>
      </c>
      <c r="Y73" s="116">
        <f>IF(X73="","",MAX(Y$4:Y72)+1)</f>
      </c>
      <c r="Z73" s="83">
        <f t="shared" si="43"/>
      </c>
      <c r="AA73" s="84">
        <f t="shared" si="44"/>
      </c>
      <c r="AB73" s="133">
        <f>IF(AA73="","",MAX(AB$4:AB72)+1)</f>
      </c>
      <c r="AC73" s="106">
        <f>IF(ISNA(INDEX($K$5:$K$90,MATCH(ROWS($M$5:M73),$M$5:$M$90,0))),"",INDEX($K$5:$K$90,MATCH(ROWS($M$5:M73),$M$5:$M$90,0)))</f>
      </c>
      <c r="AD73" s="101">
        <f>IF(ISNA(INDEX($L$5:$L$90,MATCH(ROWS($M$5:M73),$M$5:$M$90,0))),"",INDEX($L$5:$L$90,MATCH(ROWS($M$5:M73),$M$5:$M$90,0)))</f>
      </c>
      <c r="AE73" s="87">
        <f>IF(ISNA(INDEX($N$5:$N$90,MATCH(ROWS($P$5:P73),$P$5:$P$90,0))),"",INDEX($N$5:$N$90,MATCH(ROWS($P$5:P73),$P$5:$P$90,0)))</f>
      </c>
      <c r="AF73" s="101">
        <f>IF(ISNA(INDEX($O$5:$O$90,MATCH(ROWS($P$5:P73),$P$5:$P$90,0))),"",INDEX($O$5:$O$90,MATCH(ROWS($P$5:P73),$P$5:$P$90,0)))</f>
      </c>
      <c r="AG73" s="106">
        <f>IF(ISNA(INDEX($Q$5:$Q$90,MATCH(ROWS($S$5:S73),$S$5:$S$90,0))),"",INDEX($Q$5:$Q$90,MATCH(ROWS($S$5:S73),$S$5:$S$90,0)))</f>
      </c>
      <c r="AH73" s="101">
        <f>IF(ISNA(INDEX($R$5:$R$90,MATCH(ROWS($S$5:S73),$S$5:$S$90,0))),"",INDEX($R$5:$R$90,MATCH(ROWS($S$5:S73),$S$5:$S$90,0)))</f>
      </c>
      <c r="AI73" s="87">
        <f>IF(ISNA(INDEX($T$5:$T$90,MATCH(ROWS($V$5:V73),$V$5:$V$90,0))),"",INDEX($T$5:$T$90,MATCH(ROWS($V$5:V73),$V$5:$V$90,0)))</f>
      </c>
      <c r="AJ73" s="104">
        <f>IF(ISNA(INDEX($U$5:$U$90,MATCH(ROWS($V$5:V73),$V$5:$V$90,0))),"",INDEX($U$5:$U$90,MATCH(ROWS($V$5:V73),$V$5:$V$90,0)))</f>
      </c>
      <c r="AK73" s="106">
        <f>IF(ISNA(INDEX($W$5:$W$90,MATCH(ROWS($Y$5:Y73),$Y$5:$Y$90,0))),"",INDEX($W$5:$W$90,MATCH(ROWS($Y$5:Y73),$Y$5:$Y$90,0)))</f>
      </c>
      <c r="AL73" s="101">
        <f>IF(ISNA(INDEX($X$5:$X$90,MATCH(ROWS($Y$5:Y73),$Y$5:$Y$90,0))),"",INDEX($X$5:$X$90,MATCH(ROWS($Y$5:Y73),$Y$5:$Y$90,0)))</f>
      </c>
      <c r="AM73" s="106">
        <f>IF(ISNA(INDEX($Z$5:$Z$90,MATCH(ROWS($AB$5:AB73),$AB$5:$AB$90,0))),"",INDEX($Z$5:$Z$90,MATCH(ROWS($AB$5:AB73),$AB$5:$AB$90,0)))</f>
      </c>
      <c r="AN73" s="86">
        <f>IF(ISNA(INDEX($AA$5:$AA$90,MATCH(ROWS($AB$5:AB73),$AB$5:$AB$90,0))),"",INDEX($AA$5:$AA$90,MATCH(ROWS($AB$5:AB73),$AB$5:$AB$90,0)))</f>
      </c>
    </row>
    <row r="74" spans="2:40" ht="15.75" customHeight="1" thickBot="1">
      <c r="B74" s="61">
        <v>70</v>
      </c>
      <c r="C74" s="71" t="str">
        <f t="shared" si="31"/>
        <v> </v>
      </c>
      <c r="D74" s="7" t="s">
        <v>102</v>
      </c>
      <c r="E74" s="7">
        <v>167259</v>
      </c>
      <c r="F74" s="7">
        <v>1689</v>
      </c>
      <c r="G74" s="7">
        <v>0</v>
      </c>
      <c r="H74" s="113">
        <f t="shared" si="30"/>
        <v>0</v>
      </c>
      <c r="I74" s="2"/>
      <c r="J74" s="68">
        <f t="shared" si="32"/>
        <v>0</v>
      </c>
      <c r="K74" s="83">
        <f t="shared" si="33"/>
      </c>
      <c r="L74" s="84">
        <f t="shared" si="34"/>
      </c>
      <c r="M74" s="123">
        <f>IF(L74="","",MAX(M$4:M73)+1)</f>
      </c>
      <c r="N74" s="83">
        <f t="shared" si="35"/>
      </c>
      <c r="O74" s="84">
        <f t="shared" si="36"/>
      </c>
      <c r="P74" s="116">
        <f>IF(O74="","",MAX(P$4:P73)+1)</f>
      </c>
      <c r="Q74" s="83">
        <f t="shared" si="37"/>
      </c>
      <c r="R74" s="84">
        <f t="shared" si="38"/>
      </c>
      <c r="S74" s="116">
        <f>IF(R74="","",MAX(S$4:S73)+1)</f>
      </c>
      <c r="T74" s="83">
        <f t="shared" si="39"/>
      </c>
      <c r="U74" s="84">
        <f t="shared" si="40"/>
      </c>
      <c r="V74" s="116">
        <f>IF(U74="","",MAX(V$4:V73)+1)</f>
      </c>
      <c r="W74" s="83">
        <f t="shared" si="41"/>
      </c>
      <c r="X74" s="85">
        <f t="shared" si="42"/>
      </c>
      <c r="Y74" s="116">
        <f>IF(X74="","",MAX(Y$4:Y73)+1)</f>
      </c>
      <c r="Z74" s="83">
        <f t="shared" si="43"/>
      </c>
      <c r="AA74" s="84">
        <f t="shared" si="44"/>
      </c>
      <c r="AB74" s="133">
        <f>IF(AA74="","",MAX(AB$4:AB73)+1)</f>
      </c>
      <c r="AC74" s="106">
        <f>IF(ISNA(INDEX($K$5:$K$90,MATCH(ROWS($M$5:M74),$M$5:$M$90,0))),"",INDEX($K$5:$K$90,MATCH(ROWS($M$5:M74),$M$5:$M$90,0)))</f>
      </c>
      <c r="AD74" s="101">
        <f>IF(ISNA(INDEX($L$5:$L$90,MATCH(ROWS($M$5:M74),$M$5:$M$90,0))),"",INDEX($L$5:$L$90,MATCH(ROWS($M$5:M74),$M$5:$M$90,0)))</f>
      </c>
      <c r="AE74" s="87">
        <f>IF(ISNA(INDEX($N$5:$N$90,MATCH(ROWS($P$5:P74),$P$5:$P$90,0))),"",INDEX($N$5:$N$90,MATCH(ROWS($P$5:P74),$P$5:$P$90,0)))</f>
      </c>
      <c r="AF74" s="101">
        <f>IF(ISNA(INDEX($O$5:$O$90,MATCH(ROWS($P$5:P74),$P$5:$P$90,0))),"",INDEX($O$5:$O$90,MATCH(ROWS($P$5:P74),$P$5:$P$90,0)))</f>
      </c>
      <c r="AG74" s="106">
        <f>IF(ISNA(INDEX($Q$5:$Q$90,MATCH(ROWS($S$5:S74),$S$5:$S$90,0))),"",INDEX($Q$5:$Q$90,MATCH(ROWS($S$5:S74),$S$5:$S$90,0)))</f>
      </c>
      <c r="AH74" s="101">
        <f>IF(ISNA(INDEX($R$5:$R$90,MATCH(ROWS($S$5:S74),$S$5:$S$90,0))),"",INDEX($R$5:$R$90,MATCH(ROWS($S$5:S74),$S$5:$S$90,0)))</f>
      </c>
      <c r="AI74" s="87">
        <f>IF(ISNA(INDEX($T$5:$T$90,MATCH(ROWS($V$5:V74),$V$5:$V$90,0))),"",INDEX($T$5:$T$90,MATCH(ROWS($V$5:V74),$V$5:$V$90,0)))</f>
      </c>
      <c r="AJ74" s="104">
        <f>IF(ISNA(INDEX($U$5:$U$90,MATCH(ROWS($V$5:V74),$V$5:$V$90,0))),"",INDEX($U$5:$U$90,MATCH(ROWS($V$5:V74),$V$5:$V$90,0)))</f>
      </c>
      <c r="AK74" s="106">
        <f>IF(ISNA(INDEX($W$5:$W$90,MATCH(ROWS($Y$5:Y74),$Y$5:$Y$90,0))),"",INDEX($W$5:$W$90,MATCH(ROWS($Y$5:Y74),$Y$5:$Y$90,0)))</f>
      </c>
      <c r="AL74" s="101">
        <f>IF(ISNA(INDEX($X$5:$X$90,MATCH(ROWS($Y$5:Y74),$Y$5:$Y$90,0))),"",INDEX($X$5:$X$90,MATCH(ROWS($Y$5:Y74),$Y$5:$Y$90,0)))</f>
      </c>
      <c r="AM74" s="106">
        <f>IF(ISNA(INDEX($Z$5:$Z$90,MATCH(ROWS($AB$5:AB74),$AB$5:$AB$90,0))),"",INDEX($Z$5:$Z$90,MATCH(ROWS($AB$5:AB74),$AB$5:$AB$90,0)))</f>
      </c>
      <c r="AN74" s="86">
        <f>IF(ISNA(INDEX($AA$5:$AA$90,MATCH(ROWS($AB$5:AB74),$AB$5:$AB$90,0))),"",INDEX($AA$5:$AA$90,MATCH(ROWS($AB$5:AB74),$AB$5:$AB$90,0)))</f>
      </c>
    </row>
    <row r="75" spans="2:40" ht="15.75" customHeight="1" thickBot="1">
      <c r="B75" s="60">
        <v>71</v>
      </c>
      <c r="C75" s="71" t="str">
        <f t="shared" si="31"/>
        <v> </v>
      </c>
      <c r="D75" s="7" t="s">
        <v>103</v>
      </c>
      <c r="E75" s="7">
        <v>165336</v>
      </c>
      <c r="F75" s="7">
        <v>2779</v>
      </c>
      <c r="G75" s="7">
        <v>0</v>
      </c>
      <c r="H75" s="113">
        <f t="shared" si="30"/>
        <v>0</v>
      </c>
      <c r="I75" s="2"/>
      <c r="J75" s="68">
        <f t="shared" si="32"/>
        <v>0</v>
      </c>
      <c r="K75" s="83">
        <f t="shared" si="33"/>
      </c>
      <c r="L75" s="84">
        <f t="shared" si="34"/>
      </c>
      <c r="M75" s="123">
        <f>IF(L75="","",MAX(M$4:M74)+1)</f>
      </c>
      <c r="N75" s="83">
        <f t="shared" si="35"/>
      </c>
      <c r="O75" s="84">
        <f t="shared" si="36"/>
      </c>
      <c r="P75" s="116">
        <f>IF(O75="","",MAX(P$4:P74)+1)</f>
      </c>
      <c r="Q75" s="83">
        <f t="shared" si="37"/>
      </c>
      <c r="R75" s="84">
        <f t="shared" si="38"/>
      </c>
      <c r="S75" s="116">
        <f>IF(R75="","",MAX(S$4:S74)+1)</f>
      </c>
      <c r="T75" s="83">
        <f t="shared" si="39"/>
      </c>
      <c r="U75" s="84">
        <f t="shared" si="40"/>
      </c>
      <c r="V75" s="116">
        <f>IF(U75="","",MAX(V$4:V74)+1)</f>
      </c>
      <c r="W75" s="83">
        <f t="shared" si="41"/>
      </c>
      <c r="X75" s="85">
        <f t="shared" si="42"/>
      </c>
      <c r="Y75" s="116">
        <f>IF(X75="","",MAX(Y$4:Y74)+1)</f>
      </c>
      <c r="Z75" s="83">
        <f t="shared" si="43"/>
      </c>
      <c r="AA75" s="84">
        <f t="shared" si="44"/>
      </c>
      <c r="AB75" s="133">
        <f>IF(AA75="","",MAX(AB$4:AB74)+1)</f>
      </c>
      <c r="AC75" s="106">
        <f>IF(ISNA(INDEX($K$5:$K$90,MATCH(ROWS($M$5:M75),$M$5:$M$90,0))),"",INDEX($K$5:$K$90,MATCH(ROWS($M$5:M75),$M$5:$M$90,0)))</f>
      </c>
      <c r="AD75" s="101">
        <f>IF(ISNA(INDEX($L$5:$L$90,MATCH(ROWS($M$5:M75),$M$5:$M$90,0))),"",INDEX($L$5:$L$90,MATCH(ROWS($M$5:M75),$M$5:$M$90,0)))</f>
      </c>
      <c r="AE75" s="87">
        <f>IF(ISNA(INDEX($N$5:$N$90,MATCH(ROWS($P$5:P75),$P$5:$P$90,0))),"",INDEX($N$5:$N$90,MATCH(ROWS($P$5:P75),$P$5:$P$90,0)))</f>
      </c>
      <c r="AF75" s="101">
        <f>IF(ISNA(INDEX($O$5:$O$90,MATCH(ROWS($P$5:P75),$P$5:$P$90,0))),"",INDEX($O$5:$O$90,MATCH(ROWS($P$5:P75),$P$5:$P$90,0)))</f>
      </c>
      <c r="AG75" s="106">
        <f>IF(ISNA(INDEX($Q$5:$Q$90,MATCH(ROWS($S$5:S75),$S$5:$S$90,0))),"",INDEX($Q$5:$Q$90,MATCH(ROWS($S$5:S75),$S$5:$S$90,0)))</f>
      </c>
      <c r="AH75" s="101">
        <f>IF(ISNA(INDEX($R$5:$R$90,MATCH(ROWS($S$5:S75),$S$5:$S$90,0))),"",INDEX($R$5:$R$90,MATCH(ROWS($S$5:S75),$S$5:$S$90,0)))</f>
      </c>
      <c r="AI75" s="87">
        <f>IF(ISNA(INDEX($T$5:$T$90,MATCH(ROWS($V$5:V75),$V$5:$V$90,0))),"",INDEX($T$5:$T$90,MATCH(ROWS($V$5:V75),$V$5:$V$90,0)))</f>
      </c>
      <c r="AJ75" s="104">
        <f>IF(ISNA(INDEX($U$5:$U$90,MATCH(ROWS($V$5:V75),$V$5:$V$90,0))),"",INDEX($U$5:$U$90,MATCH(ROWS($V$5:V75),$V$5:$V$90,0)))</f>
      </c>
      <c r="AK75" s="106">
        <f>IF(ISNA(INDEX($W$5:$W$90,MATCH(ROWS($Y$5:Y75),$Y$5:$Y$90,0))),"",INDEX($W$5:$W$90,MATCH(ROWS($Y$5:Y75),$Y$5:$Y$90,0)))</f>
      </c>
      <c r="AL75" s="101">
        <f>IF(ISNA(INDEX($X$5:$X$90,MATCH(ROWS($Y$5:Y75),$Y$5:$Y$90,0))),"",INDEX($X$5:$X$90,MATCH(ROWS($Y$5:Y75),$Y$5:$Y$90,0)))</f>
      </c>
      <c r="AM75" s="106">
        <f>IF(ISNA(INDEX($Z$5:$Z$90,MATCH(ROWS($AB$5:AB75),$AB$5:$AB$90,0))),"",INDEX($Z$5:$Z$90,MATCH(ROWS($AB$5:AB75),$AB$5:$AB$90,0)))</f>
      </c>
      <c r="AN75" s="86">
        <f>IF(ISNA(INDEX($AA$5:$AA$90,MATCH(ROWS($AB$5:AB75),$AB$5:$AB$90,0))),"",INDEX($AA$5:$AA$90,MATCH(ROWS($AB$5:AB75),$AB$5:$AB$90,0)))</f>
      </c>
    </row>
    <row r="76" spans="2:40" ht="15.75" customHeight="1" thickBot="1">
      <c r="B76" s="61">
        <v>72</v>
      </c>
      <c r="C76" s="71" t="str">
        <f t="shared" si="31"/>
        <v> </v>
      </c>
      <c r="D76" s="7" t="s">
        <v>104</v>
      </c>
      <c r="E76" s="7">
        <v>165470</v>
      </c>
      <c r="F76" s="7">
        <v>4691</v>
      </c>
      <c r="G76" s="7">
        <v>0</v>
      </c>
      <c r="H76" s="113">
        <f t="shared" si="30"/>
        <v>0</v>
      </c>
      <c r="I76" s="2"/>
      <c r="J76" s="68">
        <f t="shared" si="32"/>
        <v>0</v>
      </c>
      <c r="K76" s="83">
        <f t="shared" si="33"/>
      </c>
      <c r="L76" s="84">
        <f t="shared" si="34"/>
      </c>
      <c r="M76" s="123">
        <f>IF(L76="","",MAX(M$4:M75)+1)</f>
      </c>
      <c r="N76" s="83">
        <f t="shared" si="35"/>
      </c>
      <c r="O76" s="84">
        <f t="shared" si="36"/>
      </c>
      <c r="P76" s="116">
        <f>IF(O76="","",MAX(P$4:P75)+1)</f>
      </c>
      <c r="Q76" s="83">
        <f t="shared" si="37"/>
      </c>
      <c r="R76" s="84">
        <f t="shared" si="38"/>
      </c>
      <c r="S76" s="116">
        <f>IF(R76="","",MAX(S$4:S75)+1)</f>
      </c>
      <c r="T76" s="83">
        <f t="shared" si="39"/>
      </c>
      <c r="U76" s="84">
        <f t="shared" si="40"/>
      </c>
      <c r="V76" s="116">
        <f>IF(U76="","",MAX(V$4:V75)+1)</f>
      </c>
      <c r="W76" s="83">
        <f t="shared" si="41"/>
      </c>
      <c r="X76" s="85">
        <f t="shared" si="42"/>
      </c>
      <c r="Y76" s="116">
        <f>IF(X76="","",MAX(Y$4:Y75)+1)</f>
      </c>
      <c r="Z76" s="83">
        <f t="shared" si="43"/>
      </c>
      <c r="AA76" s="84">
        <f t="shared" si="44"/>
      </c>
      <c r="AB76" s="133">
        <f>IF(AA76="","",MAX(AB$4:AB75)+1)</f>
      </c>
      <c r="AC76" s="106">
        <f>IF(ISNA(INDEX($K$5:$K$90,MATCH(ROWS($M$5:M76),$M$5:$M$90,0))),"",INDEX($K$5:$K$90,MATCH(ROWS($M$5:M76),$M$5:$M$90,0)))</f>
      </c>
      <c r="AD76" s="101">
        <f>IF(ISNA(INDEX($L$5:$L$90,MATCH(ROWS($M$5:M76),$M$5:$M$90,0))),"",INDEX($L$5:$L$90,MATCH(ROWS($M$5:M76),$M$5:$M$90,0)))</f>
      </c>
      <c r="AE76" s="87">
        <f>IF(ISNA(INDEX($N$5:$N$90,MATCH(ROWS($P$5:P76),$P$5:$P$90,0))),"",INDEX($N$5:$N$90,MATCH(ROWS($P$5:P76),$P$5:$P$90,0)))</f>
      </c>
      <c r="AF76" s="101">
        <f>IF(ISNA(INDEX($O$5:$O$90,MATCH(ROWS($P$5:P76),$P$5:$P$90,0))),"",INDEX($O$5:$O$90,MATCH(ROWS($P$5:P76),$P$5:$P$90,0)))</f>
      </c>
      <c r="AG76" s="106">
        <f>IF(ISNA(INDEX($Q$5:$Q$90,MATCH(ROWS($S$5:S76),$S$5:$S$90,0))),"",INDEX($Q$5:$Q$90,MATCH(ROWS($S$5:S76),$S$5:$S$90,0)))</f>
      </c>
      <c r="AH76" s="101">
        <f>IF(ISNA(INDEX($R$5:$R$90,MATCH(ROWS($S$5:S76),$S$5:$S$90,0))),"",INDEX($R$5:$R$90,MATCH(ROWS($S$5:S76),$S$5:$S$90,0)))</f>
      </c>
      <c r="AI76" s="87">
        <f>IF(ISNA(INDEX($T$5:$T$90,MATCH(ROWS($V$5:V76),$V$5:$V$90,0))),"",INDEX($T$5:$T$90,MATCH(ROWS($V$5:V76),$V$5:$V$90,0)))</f>
      </c>
      <c r="AJ76" s="104">
        <f>IF(ISNA(INDEX($U$5:$U$90,MATCH(ROWS($V$5:V76),$V$5:$V$90,0))),"",INDEX($U$5:$U$90,MATCH(ROWS($V$5:V76),$V$5:$V$90,0)))</f>
      </c>
      <c r="AK76" s="106">
        <f>IF(ISNA(INDEX($W$5:$W$90,MATCH(ROWS($Y$5:Y76),$Y$5:$Y$90,0))),"",INDEX($W$5:$W$90,MATCH(ROWS($Y$5:Y76),$Y$5:$Y$90,0)))</f>
      </c>
      <c r="AL76" s="101">
        <f>IF(ISNA(INDEX($X$5:$X$90,MATCH(ROWS($Y$5:Y76),$Y$5:$Y$90,0))),"",INDEX($X$5:$X$90,MATCH(ROWS($Y$5:Y76),$Y$5:$Y$90,0)))</f>
      </c>
      <c r="AM76" s="106">
        <f>IF(ISNA(INDEX($Z$5:$Z$90,MATCH(ROWS($AB$5:AB76),$AB$5:$AB$90,0))),"",INDEX($Z$5:$Z$90,MATCH(ROWS($AB$5:AB76),$AB$5:$AB$90,0)))</f>
      </c>
      <c r="AN76" s="86">
        <f>IF(ISNA(INDEX($AA$5:$AA$90,MATCH(ROWS($AB$5:AB76),$AB$5:$AB$90,0))),"",INDEX($AA$5:$AA$90,MATCH(ROWS($AB$5:AB76),$AB$5:$AB$90,0)))</f>
      </c>
    </row>
    <row r="77" spans="2:40" ht="15.75" customHeight="1" thickBot="1">
      <c r="B77" s="60">
        <v>73</v>
      </c>
      <c r="C77" s="71" t="str">
        <f t="shared" si="31"/>
        <v> </v>
      </c>
      <c r="D77" s="7" t="s">
        <v>105</v>
      </c>
      <c r="E77" s="7">
        <v>165611</v>
      </c>
      <c r="F77" s="7">
        <v>3172</v>
      </c>
      <c r="G77" s="7">
        <v>0</v>
      </c>
      <c r="H77" s="113">
        <f t="shared" si="30"/>
        <v>0</v>
      </c>
      <c r="I77" s="2"/>
      <c r="J77" s="68">
        <f t="shared" si="32"/>
        <v>0</v>
      </c>
      <c r="K77" s="83">
        <f t="shared" si="33"/>
      </c>
      <c r="L77" s="84">
        <f t="shared" si="34"/>
      </c>
      <c r="M77" s="123">
        <f>IF(L77="","",MAX(M$4:M76)+1)</f>
      </c>
      <c r="N77" s="83">
        <f t="shared" si="35"/>
      </c>
      <c r="O77" s="84">
        <f t="shared" si="36"/>
      </c>
      <c r="P77" s="116">
        <f>IF(O77="","",MAX(P$4:P76)+1)</f>
      </c>
      <c r="Q77" s="83">
        <f t="shared" si="37"/>
      </c>
      <c r="R77" s="84">
        <f t="shared" si="38"/>
      </c>
      <c r="S77" s="116">
        <f>IF(R77="","",MAX(S$4:S76)+1)</f>
      </c>
      <c r="T77" s="83">
        <f t="shared" si="39"/>
      </c>
      <c r="U77" s="84">
        <f t="shared" si="40"/>
      </c>
      <c r="V77" s="116">
        <f>IF(U77="","",MAX(V$4:V76)+1)</f>
      </c>
      <c r="W77" s="83">
        <f t="shared" si="41"/>
      </c>
      <c r="X77" s="85">
        <f t="shared" si="42"/>
      </c>
      <c r="Y77" s="116">
        <f>IF(X77="","",MAX(Y$4:Y76)+1)</f>
      </c>
      <c r="Z77" s="83">
        <f t="shared" si="43"/>
      </c>
      <c r="AA77" s="84">
        <f t="shared" si="44"/>
      </c>
      <c r="AB77" s="133">
        <f>IF(AA77="","",MAX(AB$4:AB76)+1)</f>
      </c>
      <c r="AC77" s="106">
        <f>IF(ISNA(INDEX($K$5:$K$90,MATCH(ROWS($M$5:M77),$M$5:$M$90,0))),"",INDEX($K$5:$K$90,MATCH(ROWS($M$5:M77),$M$5:$M$90,0)))</f>
      </c>
      <c r="AD77" s="101">
        <f>IF(ISNA(INDEX($L$5:$L$90,MATCH(ROWS($M$5:M77),$M$5:$M$90,0))),"",INDEX($L$5:$L$90,MATCH(ROWS($M$5:M77),$M$5:$M$90,0)))</f>
      </c>
      <c r="AE77" s="87">
        <f>IF(ISNA(INDEX($N$5:$N$90,MATCH(ROWS($P$5:P77),$P$5:$P$90,0))),"",INDEX($N$5:$N$90,MATCH(ROWS($P$5:P77),$P$5:$P$90,0)))</f>
      </c>
      <c r="AF77" s="101">
        <f>IF(ISNA(INDEX($O$5:$O$90,MATCH(ROWS($P$5:P77),$P$5:$P$90,0))),"",INDEX($O$5:$O$90,MATCH(ROWS($P$5:P77),$P$5:$P$90,0)))</f>
      </c>
      <c r="AG77" s="106">
        <f>IF(ISNA(INDEX($Q$5:$Q$90,MATCH(ROWS($S$5:S77),$S$5:$S$90,0))),"",INDEX($Q$5:$Q$90,MATCH(ROWS($S$5:S77),$S$5:$S$90,0)))</f>
      </c>
      <c r="AH77" s="101">
        <f>IF(ISNA(INDEX($R$5:$R$90,MATCH(ROWS($S$5:S77),$S$5:$S$90,0))),"",INDEX($R$5:$R$90,MATCH(ROWS($S$5:S77),$S$5:$S$90,0)))</f>
      </c>
      <c r="AI77" s="87">
        <f>IF(ISNA(INDEX($T$5:$T$90,MATCH(ROWS($V$5:V77),$V$5:$V$90,0))),"",INDEX($T$5:$T$90,MATCH(ROWS($V$5:V77),$V$5:$V$90,0)))</f>
      </c>
      <c r="AJ77" s="104">
        <f>IF(ISNA(INDEX($U$5:$U$90,MATCH(ROWS($V$5:V77),$V$5:$V$90,0))),"",INDEX($U$5:$U$90,MATCH(ROWS($V$5:V77),$V$5:$V$90,0)))</f>
      </c>
      <c r="AK77" s="106">
        <f>IF(ISNA(INDEX($W$5:$W$90,MATCH(ROWS($Y$5:Y77),$Y$5:$Y$90,0))),"",INDEX($W$5:$W$90,MATCH(ROWS($Y$5:Y77),$Y$5:$Y$90,0)))</f>
      </c>
      <c r="AL77" s="101">
        <f>IF(ISNA(INDEX($X$5:$X$90,MATCH(ROWS($Y$5:Y77),$Y$5:$Y$90,0))),"",INDEX($X$5:$X$90,MATCH(ROWS($Y$5:Y77),$Y$5:$Y$90,0)))</f>
      </c>
      <c r="AM77" s="106">
        <f>IF(ISNA(INDEX($Z$5:$Z$90,MATCH(ROWS($AB$5:AB77),$AB$5:$AB$90,0))),"",INDEX($Z$5:$Z$90,MATCH(ROWS($AB$5:AB77),$AB$5:$AB$90,0)))</f>
      </c>
      <c r="AN77" s="86">
        <f>IF(ISNA(INDEX($AA$5:$AA$90,MATCH(ROWS($AB$5:AB77),$AB$5:$AB$90,0))),"",INDEX($AA$5:$AA$90,MATCH(ROWS($AB$5:AB77),$AB$5:$AB$90,0)))</f>
      </c>
    </row>
    <row r="78" spans="2:40" ht="15.75" customHeight="1" thickBot="1">
      <c r="B78" s="61">
        <v>74</v>
      </c>
      <c r="C78" s="71" t="str">
        <f t="shared" si="31"/>
        <v> </v>
      </c>
      <c r="D78" s="7" t="s">
        <v>106</v>
      </c>
      <c r="E78" s="7">
        <v>167320</v>
      </c>
      <c r="F78" s="7">
        <v>3649</v>
      </c>
      <c r="G78" s="7">
        <v>0</v>
      </c>
      <c r="H78" s="113">
        <f t="shared" si="30"/>
        <v>0</v>
      </c>
      <c r="I78" s="2"/>
      <c r="J78" s="68">
        <f t="shared" si="32"/>
        <v>0</v>
      </c>
      <c r="K78" s="83">
        <f t="shared" si="33"/>
      </c>
      <c r="L78" s="84">
        <f t="shared" si="34"/>
      </c>
      <c r="M78" s="123">
        <f>IF(L78="","",MAX(M$4:M77)+1)</f>
      </c>
      <c r="N78" s="83">
        <f t="shared" si="35"/>
      </c>
      <c r="O78" s="84">
        <f t="shared" si="36"/>
      </c>
      <c r="P78" s="116">
        <f>IF(O78="","",MAX(P$4:P77)+1)</f>
      </c>
      <c r="Q78" s="83">
        <f t="shared" si="37"/>
      </c>
      <c r="R78" s="84">
        <f t="shared" si="38"/>
      </c>
      <c r="S78" s="116">
        <f>IF(R78="","",MAX(S$4:S77)+1)</f>
      </c>
      <c r="T78" s="83">
        <f t="shared" si="39"/>
      </c>
      <c r="U78" s="84">
        <f t="shared" si="40"/>
      </c>
      <c r="V78" s="116">
        <f>IF(U78="","",MAX(V$4:V77)+1)</f>
      </c>
      <c r="W78" s="83">
        <f t="shared" si="41"/>
      </c>
      <c r="X78" s="85">
        <f t="shared" si="42"/>
      </c>
      <c r="Y78" s="116">
        <f>IF(X78="","",MAX(Y$4:Y77)+1)</f>
      </c>
      <c r="Z78" s="83">
        <f t="shared" si="43"/>
      </c>
      <c r="AA78" s="84">
        <f t="shared" si="44"/>
      </c>
      <c r="AB78" s="133">
        <f>IF(AA78="","",MAX(AB$4:AB77)+1)</f>
      </c>
      <c r="AC78" s="106">
        <f>IF(ISNA(INDEX($K$5:$K$90,MATCH(ROWS($M$5:M78),$M$5:$M$90,0))),"",INDEX($K$5:$K$90,MATCH(ROWS($M$5:M78),$M$5:$M$90,0)))</f>
      </c>
      <c r="AD78" s="101">
        <f>IF(ISNA(INDEX($L$5:$L$90,MATCH(ROWS($M$5:M78),$M$5:$M$90,0))),"",INDEX($L$5:$L$90,MATCH(ROWS($M$5:M78),$M$5:$M$90,0)))</f>
      </c>
      <c r="AE78" s="87">
        <f>IF(ISNA(INDEX($N$5:$N$90,MATCH(ROWS($P$5:P78),$P$5:$P$90,0))),"",INDEX($N$5:$N$90,MATCH(ROWS($P$5:P78),$P$5:$P$90,0)))</f>
      </c>
      <c r="AF78" s="101">
        <f>IF(ISNA(INDEX($O$5:$O$90,MATCH(ROWS($P$5:P78),$P$5:$P$90,0))),"",INDEX($O$5:$O$90,MATCH(ROWS($P$5:P78),$P$5:$P$90,0)))</f>
      </c>
      <c r="AG78" s="106">
        <f>IF(ISNA(INDEX($Q$5:$Q$90,MATCH(ROWS($S$5:S78),$S$5:$S$90,0))),"",INDEX($Q$5:$Q$90,MATCH(ROWS($S$5:S78),$S$5:$S$90,0)))</f>
      </c>
      <c r="AH78" s="101">
        <f>IF(ISNA(INDEX($R$5:$R$90,MATCH(ROWS($S$5:S78),$S$5:$S$90,0))),"",INDEX($R$5:$R$90,MATCH(ROWS($S$5:S78),$S$5:$S$90,0)))</f>
      </c>
      <c r="AI78" s="87">
        <f>IF(ISNA(INDEX($T$5:$T$90,MATCH(ROWS($V$5:V78),$V$5:$V$90,0))),"",INDEX($T$5:$T$90,MATCH(ROWS($V$5:V78),$V$5:$V$90,0)))</f>
      </c>
      <c r="AJ78" s="104">
        <f>IF(ISNA(INDEX($U$5:$U$90,MATCH(ROWS($V$5:V78),$V$5:$V$90,0))),"",INDEX($U$5:$U$90,MATCH(ROWS($V$5:V78),$V$5:$V$90,0)))</f>
      </c>
      <c r="AK78" s="106">
        <f>IF(ISNA(INDEX($W$5:$W$90,MATCH(ROWS($Y$5:Y78),$Y$5:$Y$90,0))),"",INDEX($W$5:$W$90,MATCH(ROWS($Y$5:Y78),$Y$5:$Y$90,0)))</f>
      </c>
      <c r="AL78" s="101">
        <f>IF(ISNA(INDEX($X$5:$X$90,MATCH(ROWS($Y$5:Y78),$Y$5:$Y$90,0))),"",INDEX($X$5:$X$90,MATCH(ROWS($Y$5:Y78),$Y$5:$Y$90,0)))</f>
      </c>
      <c r="AM78" s="106">
        <f>IF(ISNA(INDEX($Z$5:$Z$90,MATCH(ROWS($AB$5:AB78),$AB$5:$AB$90,0))),"",INDEX($Z$5:$Z$90,MATCH(ROWS($AB$5:AB78),$AB$5:$AB$90,0)))</f>
      </c>
      <c r="AN78" s="86">
        <f>IF(ISNA(INDEX($AA$5:$AA$90,MATCH(ROWS($AB$5:AB78),$AB$5:$AB$90,0))),"",INDEX($AA$5:$AA$90,MATCH(ROWS($AB$5:AB78),$AB$5:$AB$90,0)))</f>
      </c>
    </row>
    <row r="79" spans="2:40" ht="15.75" customHeight="1" thickBot="1">
      <c r="B79" s="60">
        <v>75</v>
      </c>
      <c r="C79" s="71" t="str">
        <f t="shared" si="31"/>
        <v> </v>
      </c>
      <c r="D79" s="7" t="s">
        <v>107</v>
      </c>
      <c r="E79" s="7">
        <v>167240</v>
      </c>
      <c r="F79" s="7">
        <v>1937</v>
      </c>
      <c r="G79" s="7">
        <v>0</v>
      </c>
      <c r="H79" s="113">
        <f t="shared" si="30"/>
        <v>0</v>
      </c>
      <c r="I79" s="2"/>
      <c r="J79" s="68">
        <f t="shared" si="32"/>
        <v>0</v>
      </c>
      <c r="K79" s="83">
        <f t="shared" si="33"/>
      </c>
      <c r="L79" s="84">
        <f t="shared" si="34"/>
      </c>
      <c r="M79" s="123">
        <f>IF(L79="","",MAX(M$4:M78)+1)</f>
      </c>
      <c r="N79" s="83">
        <f t="shared" si="35"/>
      </c>
      <c r="O79" s="84">
        <f t="shared" si="36"/>
      </c>
      <c r="P79" s="116">
        <f>IF(O79="","",MAX(P$4:P78)+1)</f>
      </c>
      <c r="Q79" s="83">
        <f t="shared" si="37"/>
      </c>
      <c r="R79" s="84">
        <f t="shared" si="38"/>
      </c>
      <c r="S79" s="116">
        <f>IF(R79="","",MAX(S$4:S78)+1)</f>
      </c>
      <c r="T79" s="83">
        <f t="shared" si="39"/>
      </c>
      <c r="U79" s="84">
        <f t="shared" si="40"/>
      </c>
      <c r="V79" s="116">
        <f>IF(U79="","",MAX(V$4:V78)+1)</f>
      </c>
      <c r="W79" s="83">
        <f t="shared" si="41"/>
      </c>
      <c r="X79" s="85">
        <f t="shared" si="42"/>
      </c>
      <c r="Y79" s="116">
        <f>IF(X79="","",MAX(Y$4:Y78)+1)</f>
      </c>
      <c r="Z79" s="83">
        <f t="shared" si="43"/>
      </c>
      <c r="AA79" s="84">
        <f t="shared" si="44"/>
      </c>
      <c r="AB79" s="133">
        <f>IF(AA79="","",MAX(AB$4:AB78)+1)</f>
      </c>
      <c r="AC79" s="106">
        <f>IF(ISNA(INDEX($K$5:$K$90,MATCH(ROWS($M$5:M79),$M$5:$M$90,0))),"",INDEX($K$5:$K$90,MATCH(ROWS($M$5:M79),$M$5:$M$90,0)))</f>
      </c>
      <c r="AD79" s="101">
        <f>IF(ISNA(INDEX($L$5:$L$90,MATCH(ROWS($M$5:M79),$M$5:$M$90,0))),"",INDEX($L$5:$L$90,MATCH(ROWS($M$5:M79),$M$5:$M$90,0)))</f>
      </c>
      <c r="AE79" s="87">
        <f>IF(ISNA(INDEX($N$5:$N$90,MATCH(ROWS($P$5:P79),$P$5:$P$90,0))),"",INDEX($N$5:$N$90,MATCH(ROWS($P$5:P79),$P$5:$P$90,0)))</f>
      </c>
      <c r="AF79" s="101">
        <f>IF(ISNA(INDEX($O$5:$O$90,MATCH(ROWS($P$5:P79),$P$5:$P$90,0))),"",INDEX($O$5:$O$90,MATCH(ROWS($P$5:P79),$P$5:$P$90,0)))</f>
      </c>
      <c r="AG79" s="106">
        <f>IF(ISNA(INDEX($Q$5:$Q$90,MATCH(ROWS($S$5:S79),$S$5:$S$90,0))),"",INDEX($Q$5:$Q$90,MATCH(ROWS($S$5:S79),$S$5:$S$90,0)))</f>
      </c>
      <c r="AH79" s="101">
        <f>IF(ISNA(INDEX($R$5:$R$90,MATCH(ROWS($S$5:S79),$S$5:$S$90,0))),"",INDEX($R$5:$R$90,MATCH(ROWS($S$5:S79),$S$5:$S$90,0)))</f>
      </c>
      <c r="AI79" s="87">
        <f>IF(ISNA(INDEX($T$5:$T$90,MATCH(ROWS($V$5:V79),$V$5:$V$90,0))),"",INDEX($T$5:$T$90,MATCH(ROWS($V$5:V79),$V$5:$V$90,0)))</f>
      </c>
      <c r="AJ79" s="104">
        <f>IF(ISNA(INDEX($U$5:$U$90,MATCH(ROWS($V$5:V79),$V$5:$V$90,0))),"",INDEX($U$5:$U$90,MATCH(ROWS($V$5:V79),$V$5:$V$90,0)))</f>
      </c>
      <c r="AK79" s="106">
        <f>IF(ISNA(INDEX($W$5:$W$90,MATCH(ROWS($Y$5:Y79),$Y$5:$Y$90,0))),"",INDEX($W$5:$W$90,MATCH(ROWS($Y$5:Y79),$Y$5:$Y$90,0)))</f>
      </c>
      <c r="AL79" s="101">
        <f>IF(ISNA(INDEX($X$5:$X$90,MATCH(ROWS($Y$5:Y79),$Y$5:$Y$90,0))),"",INDEX($X$5:$X$90,MATCH(ROWS($Y$5:Y79),$Y$5:$Y$90,0)))</f>
      </c>
      <c r="AM79" s="106">
        <f>IF(ISNA(INDEX($Z$5:$Z$90,MATCH(ROWS($AB$5:AB79),$AB$5:$AB$90,0))),"",INDEX($Z$5:$Z$90,MATCH(ROWS($AB$5:AB79),$AB$5:$AB$90,0)))</f>
      </c>
      <c r="AN79" s="86">
        <f>IF(ISNA(INDEX($AA$5:$AA$90,MATCH(ROWS($AB$5:AB79),$AB$5:$AB$90,0))),"",INDEX($AA$5:$AA$90,MATCH(ROWS($AB$5:AB79),$AB$5:$AB$90,0)))</f>
      </c>
    </row>
    <row r="80" spans="2:40" ht="15.75" customHeight="1" thickBot="1">
      <c r="B80" s="61">
        <v>76</v>
      </c>
      <c r="C80" s="71" t="str">
        <f t="shared" si="31"/>
        <v> </v>
      </c>
      <c r="D80" s="7" t="s">
        <v>109</v>
      </c>
      <c r="E80" s="7">
        <v>165817</v>
      </c>
      <c r="F80" s="7">
        <v>3021</v>
      </c>
      <c r="G80" s="7">
        <v>0</v>
      </c>
      <c r="H80" s="113">
        <f t="shared" si="30"/>
        <v>0</v>
      </c>
      <c r="I80" s="2"/>
      <c r="J80" s="68">
        <f t="shared" si="32"/>
        <v>0</v>
      </c>
      <c r="K80" s="83">
        <f t="shared" si="33"/>
      </c>
      <c r="L80" s="84">
        <f t="shared" si="34"/>
      </c>
      <c r="M80" s="123">
        <f>IF(L80="","",MAX(M$4:M79)+1)</f>
      </c>
      <c r="N80" s="83">
        <f t="shared" si="35"/>
      </c>
      <c r="O80" s="84">
        <f t="shared" si="36"/>
      </c>
      <c r="P80" s="116">
        <f>IF(O80="","",MAX(P$4:P79)+1)</f>
      </c>
      <c r="Q80" s="83">
        <f t="shared" si="37"/>
      </c>
      <c r="R80" s="84">
        <f t="shared" si="38"/>
      </c>
      <c r="S80" s="116">
        <f>IF(R80="","",MAX(S$4:S79)+1)</f>
      </c>
      <c r="T80" s="83">
        <f t="shared" si="39"/>
      </c>
      <c r="U80" s="84">
        <f t="shared" si="40"/>
      </c>
      <c r="V80" s="116">
        <f>IF(U80="","",MAX(V$4:V79)+1)</f>
      </c>
      <c r="W80" s="83">
        <f t="shared" si="41"/>
      </c>
      <c r="X80" s="85">
        <f t="shared" si="42"/>
      </c>
      <c r="Y80" s="116">
        <f>IF(X80="","",MAX(Y$4:Y79)+1)</f>
      </c>
      <c r="Z80" s="83">
        <f t="shared" si="43"/>
      </c>
      <c r="AA80" s="84">
        <f t="shared" si="44"/>
      </c>
      <c r="AB80" s="133">
        <f>IF(AA80="","",MAX(AB$4:AB79)+1)</f>
      </c>
      <c r="AC80" s="106">
        <f>IF(ISNA(INDEX($K$5:$K$90,MATCH(ROWS($M$5:M80),$M$5:$M$90,0))),"",INDEX($K$5:$K$90,MATCH(ROWS($M$5:M80),$M$5:$M$90,0)))</f>
      </c>
      <c r="AD80" s="101">
        <f>IF(ISNA(INDEX($L$5:$L$90,MATCH(ROWS($M$5:M80),$M$5:$M$90,0))),"",INDEX($L$5:$L$90,MATCH(ROWS($M$5:M80),$M$5:$M$90,0)))</f>
      </c>
      <c r="AE80" s="87">
        <f>IF(ISNA(INDEX($N$5:$N$90,MATCH(ROWS($P$5:P80),$P$5:$P$90,0))),"",INDEX($N$5:$N$90,MATCH(ROWS($P$5:P80),$P$5:$P$90,0)))</f>
      </c>
      <c r="AF80" s="101">
        <f>IF(ISNA(INDEX($O$5:$O$90,MATCH(ROWS($P$5:P80),$P$5:$P$90,0))),"",INDEX($O$5:$O$90,MATCH(ROWS($P$5:P80),$P$5:$P$90,0)))</f>
      </c>
      <c r="AG80" s="106">
        <f>IF(ISNA(INDEX($Q$5:$Q$90,MATCH(ROWS($S$5:S80),$S$5:$S$90,0))),"",INDEX($Q$5:$Q$90,MATCH(ROWS($S$5:S80),$S$5:$S$90,0)))</f>
      </c>
      <c r="AH80" s="101">
        <f>IF(ISNA(INDEX($R$5:$R$90,MATCH(ROWS($S$5:S80),$S$5:$S$90,0))),"",INDEX($R$5:$R$90,MATCH(ROWS($S$5:S80),$S$5:$S$90,0)))</f>
      </c>
      <c r="AI80" s="87">
        <f>IF(ISNA(INDEX($T$5:$T$90,MATCH(ROWS($V$5:V80),$V$5:$V$90,0))),"",INDEX($T$5:$T$90,MATCH(ROWS($V$5:V80),$V$5:$V$90,0)))</f>
      </c>
      <c r="AJ80" s="104">
        <f>IF(ISNA(INDEX($U$5:$U$90,MATCH(ROWS($V$5:V80),$V$5:$V$90,0))),"",INDEX($U$5:$U$90,MATCH(ROWS($V$5:V80),$V$5:$V$90,0)))</f>
      </c>
      <c r="AK80" s="106">
        <f>IF(ISNA(INDEX($W$5:$W$90,MATCH(ROWS($Y$5:Y80),$Y$5:$Y$90,0))),"",INDEX($W$5:$W$90,MATCH(ROWS($Y$5:Y80),$Y$5:$Y$90,0)))</f>
      </c>
      <c r="AL80" s="101">
        <f>IF(ISNA(INDEX($X$5:$X$90,MATCH(ROWS($Y$5:Y80),$Y$5:$Y$90,0))),"",INDEX($X$5:$X$90,MATCH(ROWS($Y$5:Y80),$Y$5:$Y$90,0)))</f>
      </c>
      <c r="AM80" s="106">
        <f>IF(ISNA(INDEX($Z$5:$Z$90,MATCH(ROWS($AB$5:AB80),$AB$5:$AB$90,0))),"",INDEX($Z$5:$Z$90,MATCH(ROWS($AB$5:AB80),$AB$5:$AB$90,0)))</f>
      </c>
      <c r="AN80" s="86">
        <f>IF(ISNA(INDEX($AA$5:$AA$90,MATCH(ROWS($AB$5:AB80),$AB$5:$AB$90,0))),"",INDEX($AA$5:$AA$90,MATCH(ROWS($AB$5:AB80),$AB$5:$AB$90,0)))</f>
      </c>
    </row>
    <row r="81" spans="2:40" ht="15.75" customHeight="1" thickBot="1">
      <c r="B81" s="60">
        <v>77</v>
      </c>
      <c r="C81" s="71" t="str">
        <f t="shared" si="31"/>
        <v> </v>
      </c>
      <c r="D81" s="7" t="s">
        <v>41</v>
      </c>
      <c r="E81" s="7">
        <v>165899</v>
      </c>
      <c r="F81" s="7">
        <v>3581</v>
      </c>
      <c r="G81" s="7">
        <v>0</v>
      </c>
      <c r="H81" s="113">
        <f t="shared" si="30"/>
        <v>0</v>
      </c>
      <c r="I81" s="2">
        <v>0</v>
      </c>
      <c r="J81" s="68">
        <f t="shared" si="32"/>
        <v>0</v>
      </c>
      <c r="K81" s="83">
        <f t="shared" si="33"/>
      </c>
      <c r="L81" s="84">
        <f t="shared" si="34"/>
      </c>
      <c r="M81" s="123">
        <f>IF(L81="","",MAX(M$4:M80)+1)</f>
      </c>
      <c r="N81" s="83">
        <f t="shared" si="35"/>
      </c>
      <c r="O81" s="84">
        <f t="shared" si="36"/>
      </c>
      <c r="P81" s="116">
        <f>IF(O81="","",MAX(P$4:P80)+1)</f>
      </c>
      <c r="Q81" s="83">
        <f t="shared" si="37"/>
      </c>
      <c r="R81" s="84">
        <f t="shared" si="38"/>
      </c>
      <c r="S81" s="116">
        <f>IF(R81="","",MAX(S$4:S80)+1)</f>
      </c>
      <c r="T81" s="83">
        <f t="shared" si="39"/>
      </c>
      <c r="U81" s="84">
        <f t="shared" si="40"/>
      </c>
      <c r="V81" s="116">
        <f>IF(U81="","",MAX(V$4:V80)+1)</f>
      </c>
      <c r="W81" s="83">
        <f t="shared" si="41"/>
      </c>
      <c r="X81" s="85">
        <f t="shared" si="42"/>
      </c>
      <c r="Y81" s="116">
        <f>IF(X81="","",MAX(Y$4:Y80)+1)</f>
      </c>
      <c r="Z81" s="83">
        <f t="shared" si="43"/>
      </c>
      <c r="AA81" s="84">
        <f t="shared" si="44"/>
      </c>
      <c r="AB81" s="133">
        <f>IF(AA81="","",MAX(AB$4:AB80)+1)</f>
      </c>
      <c r="AC81" s="106">
        <f>IF(ISNA(INDEX($K$5:$K$90,MATCH(ROWS($M$5:M81),$M$5:$M$90,0))),"",INDEX($K$5:$K$90,MATCH(ROWS($M$5:M81),$M$5:$M$90,0)))</f>
      </c>
      <c r="AD81" s="101">
        <f>IF(ISNA(INDEX($L$5:$L$90,MATCH(ROWS($M$5:M81),$M$5:$M$90,0))),"",INDEX($L$5:$L$90,MATCH(ROWS($M$5:M81),$M$5:$M$90,0)))</f>
      </c>
      <c r="AE81" s="87">
        <f>IF(ISNA(INDEX($N$5:$N$90,MATCH(ROWS($P$5:P81),$P$5:$P$90,0))),"",INDEX($N$5:$N$90,MATCH(ROWS($P$5:P81),$P$5:$P$90,0)))</f>
      </c>
      <c r="AF81" s="101">
        <f>IF(ISNA(INDEX($O$5:$O$90,MATCH(ROWS($P$5:P81),$P$5:$P$90,0))),"",INDEX($O$5:$O$90,MATCH(ROWS($P$5:P81),$P$5:$P$90,0)))</f>
      </c>
      <c r="AG81" s="106">
        <f>IF(ISNA(INDEX($Q$5:$Q$90,MATCH(ROWS($S$5:S81),$S$5:$S$90,0))),"",INDEX($Q$5:$Q$90,MATCH(ROWS($S$5:S81),$S$5:$S$90,0)))</f>
      </c>
      <c r="AH81" s="101">
        <f>IF(ISNA(INDEX($R$5:$R$90,MATCH(ROWS($S$5:S81),$S$5:$S$90,0))),"",INDEX($R$5:$R$90,MATCH(ROWS($S$5:S81),$S$5:$S$90,0)))</f>
      </c>
      <c r="AI81" s="87">
        <f>IF(ISNA(INDEX($T$5:$T$90,MATCH(ROWS($V$5:V81),$V$5:$V$90,0))),"",INDEX($T$5:$T$90,MATCH(ROWS($V$5:V81),$V$5:$V$90,0)))</f>
      </c>
      <c r="AJ81" s="104">
        <f>IF(ISNA(INDEX($U$5:$U$90,MATCH(ROWS($V$5:V81),$V$5:$V$90,0))),"",INDEX($U$5:$U$90,MATCH(ROWS($V$5:V81),$V$5:$V$90,0)))</f>
      </c>
      <c r="AK81" s="106">
        <f>IF(ISNA(INDEX($W$5:$W$90,MATCH(ROWS($Y$5:Y81),$Y$5:$Y$90,0))),"",INDEX($W$5:$W$90,MATCH(ROWS($Y$5:Y81),$Y$5:$Y$90,0)))</f>
      </c>
      <c r="AL81" s="101">
        <f>IF(ISNA(INDEX($X$5:$X$90,MATCH(ROWS($Y$5:Y81),$Y$5:$Y$90,0))),"",INDEX($X$5:$X$90,MATCH(ROWS($Y$5:Y81),$Y$5:$Y$90,0)))</f>
      </c>
      <c r="AM81" s="106">
        <f>IF(ISNA(INDEX($Z$5:$Z$90,MATCH(ROWS($AB$5:AB81),$AB$5:$AB$90,0))),"",INDEX($Z$5:$Z$90,MATCH(ROWS($AB$5:AB81),$AB$5:$AB$90,0)))</f>
      </c>
      <c r="AN81" s="86">
        <f>IF(ISNA(INDEX($AA$5:$AA$90,MATCH(ROWS($AB$5:AB81),$AB$5:$AB$90,0))),"",INDEX($AA$5:$AA$90,MATCH(ROWS($AB$5:AB81),$AB$5:$AB$90,0)))</f>
      </c>
    </row>
    <row r="82" spans="2:40" ht="15.75" customHeight="1" thickBot="1">
      <c r="B82" s="61">
        <v>78</v>
      </c>
      <c r="C82" s="71" t="str">
        <f t="shared" si="31"/>
        <v> </v>
      </c>
      <c r="D82" s="7" t="s">
        <v>110</v>
      </c>
      <c r="E82" s="7">
        <v>165979</v>
      </c>
      <c r="F82" s="7">
        <v>5151</v>
      </c>
      <c r="G82" s="7">
        <v>0</v>
      </c>
      <c r="H82" s="113">
        <f t="shared" si="30"/>
        <v>0</v>
      </c>
      <c r="I82" s="2"/>
      <c r="J82" s="68">
        <f t="shared" si="32"/>
        <v>0</v>
      </c>
      <c r="K82" s="83">
        <f t="shared" si="33"/>
      </c>
      <c r="L82" s="84">
        <f t="shared" si="34"/>
      </c>
      <c r="M82" s="123">
        <f>IF(L82="","",MAX(M$4:M81)+1)</f>
      </c>
      <c r="N82" s="83">
        <f t="shared" si="35"/>
      </c>
      <c r="O82" s="84">
        <f t="shared" si="36"/>
      </c>
      <c r="P82" s="116">
        <f>IF(O82="","",MAX(P$4:P81)+1)</f>
      </c>
      <c r="Q82" s="83">
        <f t="shared" si="37"/>
      </c>
      <c r="R82" s="84">
        <f t="shared" si="38"/>
      </c>
      <c r="S82" s="116">
        <f>IF(R82="","",MAX(S$4:S81)+1)</f>
      </c>
      <c r="T82" s="83">
        <f t="shared" si="39"/>
      </c>
      <c r="U82" s="84">
        <f t="shared" si="40"/>
      </c>
      <c r="V82" s="116">
        <f>IF(U82="","",MAX(V$4:V81)+1)</f>
      </c>
      <c r="W82" s="83">
        <f t="shared" si="41"/>
      </c>
      <c r="X82" s="85">
        <f t="shared" si="42"/>
      </c>
      <c r="Y82" s="116">
        <f>IF(X82="","",MAX(Y$4:Y81)+1)</f>
      </c>
      <c r="Z82" s="83">
        <f t="shared" si="43"/>
      </c>
      <c r="AA82" s="84">
        <f t="shared" si="44"/>
      </c>
      <c r="AB82" s="133">
        <f>IF(AA82="","",MAX(AB$4:AB81)+1)</f>
      </c>
      <c r="AC82" s="106">
        <f>IF(ISNA(INDEX($K$5:$K$90,MATCH(ROWS($M$5:M82),$M$5:$M$90,0))),"",INDEX($K$5:$K$90,MATCH(ROWS($M$5:M82),$M$5:$M$90,0)))</f>
      </c>
      <c r="AD82" s="101">
        <f>IF(ISNA(INDEX($L$5:$L$90,MATCH(ROWS($M$5:M82),$M$5:$M$90,0))),"",INDEX($L$5:$L$90,MATCH(ROWS($M$5:M82),$M$5:$M$90,0)))</f>
      </c>
      <c r="AE82" s="87">
        <f>IF(ISNA(INDEX($N$5:$N$90,MATCH(ROWS($P$5:P82),$P$5:$P$90,0))),"",INDEX($N$5:$N$90,MATCH(ROWS($P$5:P82),$P$5:$P$90,0)))</f>
      </c>
      <c r="AF82" s="101">
        <f>IF(ISNA(INDEX($O$5:$O$90,MATCH(ROWS($P$5:P82),$P$5:$P$90,0))),"",INDEX($O$5:$O$90,MATCH(ROWS($P$5:P82),$P$5:$P$90,0)))</f>
      </c>
      <c r="AG82" s="106">
        <f>IF(ISNA(INDEX($Q$5:$Q$90,MATCH(ROWS($S$5:S82),$S$5:$S$90,0))),"",INDEX($Q$5:$Q$90,MATCH(ROWS($S$5:S82),$S$5:$S$90,0)))</f>
      </c>
      <c r="AH82" s="101">
        <f>IF(ISNA(INDEX($R$5:$R$90,MATCH(ROWS($S$5:S82),$S$5:$S$90,0))),"",INDEX($R$5:$R$90,MATCH(ROWS($S$5:S82),$S$5:$S$90,0)))</f>
      </c>
      <c r="AI82" s="87">
        <f>IF(ISNA(INDEX($T$5:$T$90,MATCH(ROWS($V$5:V82),$V$5:$V$90,0))),"",INDEX($T$5:$T$90,MATCH(ROWS($V$5:V82),$V$5:$V$90,0)))</f>
      </c>
      <c r="AJ82" s="104">
        <f>IF(ISNA(INDEX($U$5:$U$90,MATCH(ROWS($V$5:V82),$V$5:$V$90,0))),"",INDEX($U$5:$U$90,MATCH(ROWS($V$5:V82),$V$5:$V$90,0)))</f>
      </c>
      <c r="AK82" s="106">
        <f>IF(ISNA(INDEX($W$5:$W$90,MATCH(ROWS($Y$5:Y82),$Y$5:$Y$90,0))),"",INDEX($W$5:$W$90,MATCH(ROWS($Y$5:Y82),$Y$5:$Y$90,0)))</f>
      </c>
      <c r="AL82" s="101">
        <f>IF(ISNA(INDEX($X$5:$X$90,MATCH(ROWS($Y$5:Y82),$Y$5:$Y$90,0))),"",INDEX($X$5:$X$90,MATCH(ROWS($Y$5:Y82),$Y$5:$Y$90,0)))</f>
      </c>
      <c r="AM82" s="106">
        <f>IF(ISNA(INDEX($Z$5:$Z$90,MATCH(ROWS($AB$5:AB82),$AB$5:$AB$90,0))),"",INDEX($Z$5:$Z$90,MATCH(ROWS($AB$5:AB82),$AB$5:$AB$90,0)))</f>
      </c>
      <c r="AN82" s="86">
        <f>IF(ISNA(INDEX($AA$5:$AA$90,MATCH(ROWS($AB$5:AB82),$AB$5:$AB$90,0))),"",INDEX($AA$5:$AA$90,MATCH(ROWS($AB$5:AB82),$AB$5:$AB$90,0)))</f>
      </c>
    </row>
    <row r="83" spans="2:40" ht="15.75" customHeight="1" thickBot="1">
      <c r="B83" s="60">
        <v>79</v>
      </c>
      <c r="C83" s="71" t="str">
        <f t="shared" si="31"/>
        <v> </v>
      </c>
      <c r="D83" s="7" t="s">
        <v>112</v>
      </c>
      <c r="E83" s="7">
        <v>166137</v>
      </c>
      <c r="F83" s="7">
        <v>2205</v>
      </c>
      <c r="G83" s="7">
        <v>0</v>
      </c>
      <c r="H83" s="113">
        <f t="shared" si="30"/>
        <v>0</v>
      </c>
      <c r="I83" s="2"/>
      <c r="J83" s="68">
        <f t="shared" si="32"/>
        <v>0</v>
      </c>
      <c r="K83" s="83">
        <f t="shared" si="33"/>
      </c>
      <c r="L83" s="84">
        <f t="shared" si="34"/>
      </c>
      <c r="M83" s="123">
        <f>IF(L83="","",MAX(M$4:M82)+1)</f>
      </c>
      <c r="N83" s="83">
        <f t="shared" si="35"/>
      </c>
      <c r="O83" s="84">
        <f t="shared" si="36"/>
      </c>
      <c r="P83" s="116">
        <f>IF(O83="","",MAX(P$4:P82)+1)</f>
      </c>
      <c r="Q83" s="83">
        <f t="shared" si="37"/>
      </c>
      <c r="R83" s="84">
        <f t="shared" si="38"/>
      </c>
      <c r="S83" s="116">
        <f>IF(R83="","",MAX(S$4:S82)+1)</f>
      </c>
      <c r="T83" s="83">
        <f t="shared" si="39"/>
      </c>
      <c r="U83" s="84">
        <f t="shared" si="40"/>
      </c>
      <c r="V83" s="116">
        <f>IF(U83="","",MAX(V$4:V82)+1)</f>
      </c>
      <c r="W83" s="83">
        <f t="shared" si="41"/>
      </c>
      <c r="X83" s="85">
        <f t="shared" si="42"/>
      </c>
      <c r="Y83" s="116">
        <f>IF(X83="","",MAX(Y$4:Y82)+1)</f>
      </c>
      <c r="Z83" s="83">
        <f t="shared" si="43"/>
      </c>
      <c r="AA83" s="84">
        <f t="shared" si="44"/>
      </c>
      <c r="AB83" s="133">
        <f>IF(AA83="","",MAX(AB$4:AB82)+1)</f>
      </c>
      <c r="AC83" s="106">
        <f>IF(ISNA(INDEX($K$5:$K$90,MATCH(ROWS($M$5:M83),$M$5:$M$90,0))),"",INDEX($K$5:$K$90,MATCH(ROWS($M$5:M83),$M$5:$M$90,0)))</f>
      </c>
      <c r="AD83" s="101">
        <f>IF(ISNA(INDEX($L$5:$L$90,MATCH(ROWS($M$5:M83),$M$5:$M$90,0))),"",INDEX($L$5:$L$90,MATCH(ROWS($M$5:M83),$M$5:$M$90,0)))</f>
      </c>
      <c r="AE83" s="87">
        <f>IF(ISNA(INDEX($N$5:$N$90,MATCH(ROWS($P$5:P83),$P$5:$P$90,0))),"",INDEX($N$5:$N$90,MATCH(ROWS($P$5:P83),$P$5:$P$90,0)))</f>
      </c>
      <c r="AF83" s="101">
        <f>IF(ISNA(INDEX($O$5:$O$90,MATCH(ROWS($P$5:P83),$P$5:$P$90,0))),"",INDEX($O$5:$O$90,MATCH(ROWS($P$5:P83),$P$5:$P$90,0)))</f>
      </c>
      <c r="AG83" s="106">
        <f>IF(ISNA(INDEX($Q$5:$Q$90,MATCH(ROWS($S$5:S83),$S$5:$S$90,0))),"",INDEX($Q$5:$Q$90,MATCH(ROWS($S$5:S83),$S$5:$S$90,0)))</f>
      </c>
      <c r="AH83" s="101">
        <f>IF(ISNA(INDEX($R$5:$R$90,MATCH(ROWS($S$5:S83),$S$5:$S$90,0))),"",INDEX($R$5:$R$90,MATCH(ROWS($S$5:S83),$S$5:$S$90,0)))</f>
      </c>
      <c r="AI83" s="87">
        <f>IF(ISNA(INDEX($T$5:$T$90,MATCH(ROWS($V$5:V83),$V$5:$V$90,0))),"",INDEX($T$5:$T$90,MATCH(ROWS($V$5:V83),$V$5:$V$90,0)))</f>
      </c>
      <c r="AJ83" s="104">
        <f>IF(ISNA(INDEX($U$5:$U$90,MATCH(ROWS($V$5:V83),$V$5:$V$90,0))),"",INDEX($U$5:$U$90,MATCH(ROWS($V$5:V83),$V$5:$V$90,0)))</f>
      </c>
      <c r="AK83" s="106">
        <f>IF(ISNA(INDEX($W$5:$W$90,MATCH(ROWS($Y$5:Y83),$Y$5:$Y$90,0))),"",INDEX($W$5:$W$90,MATCH(ROWS($Y$5:Y83),$Y$5:$Y$90,0)))</f>
      </c>
      <c r="AL83" s="101">
        <f>IF(ISNA(INDEX($X$5:$X$90,MATCH(ROWS($Y$5:Y83),$Y$5:$Y$90,0))),"",INDEX($X$5:$X$90,MATCH(ROWS($Y$5:Y83),$Y$5:$Y$90,0)))</f>
      </c>
      <c r="AM83" s="106">
        <f>IF(ISNA(INDEX($Z$5:$Z$90,MATCH(ROWS($AB$5:AB83),$AB$5:$AB$90,0))),"",INDEX($Z$5:$Z$90,MATCH(ROWS($AB$5:AB83),$AB$5:$AB$90,0)))</f>
      </c>
      <c r="AN83" s="86">
        <f>IF(ISNA(INDEX($AA$5:$AA$90,MATCH(ROWS($AB$5:AB83),$AB$5:$AB$90,0))),"",INDEX($AA$5:$AA$90,MATCH(ROWS($AB$5:AB83),$AB$5:$AB$90,0)))</f>
      </c>
    </row>
    <row r="84" spans="2:40" ht="15.75" customHeight="1" thickBot="1">
      <c r="B84" s="61">
        <v>80</v>
      </c>
      <c r="C84" s="71" t="str">
        <f t="shared" si="31"/>
        <v> </v>
      </c>
      <c r="D84" s="7" t="s">
        <v>113</v>
      </c>
      <c r="E84" s="7">
        <v>166235</v>
      </c>
      <c r="F84" s="7">
        <v>3117</v>
      </c>
      <c r="G84" s="7">
        <v>0</v>
      </c>
      <c r="H84" s="113">
        <f t="shared" si="30"/>
        <v>0</v>
      </c>
      <c r="I84" s="2"/>
      <c r="J84" s="68">
        <f t="shared" si="32"/>
        <v>0</v>
      </c>
      <c r="K84" s="83">
        <f t="shared" si="33"/>
      </c>
      <c r="L84" s="84">
        <f t="shared" si="34"/>
      </c>
      <c r="M84" s="123">
        <f>IF(L84="","",MAX(M$4:M83)+1)</f>
      </c>
      <c r="N84" s="83">
        <f t="shared" si="35"/>
      </c>
      <c r="O84" s="84">
        <f t="shared" si="36"/>
      </c>
      <c r="P84" s="116">
        <f>IF(O84="","",MAX(P$4:P83)+1)</f>
      </c>
      <c r="Q84" s="83">
        <f t="shared" si="37"/>
      </c>
      <c r="R84" s="84">
        <f t="shared" si="38"/>
      </c>
      <c r="S84" s="116">
        <f>IF(R84="","",MAX(S$4:S83)+1)</f>
      </c>
      <c r="T84" s="83">
        <f t="shared" si="39"/>
      </c>
      <c r="U84" s="84">
        <f t="shared" si="40"/>
      </c>
      <c r="V84" s="116">
        <f>IF(U84="","",MAX(V$4:V83)+1)</f>
      </c>
      <c r="W84" s="83">
        <f t="shared" si="41"/>
      </c>
      <c r="X84" s="85">
        <f t="shared" si="42"/>
      </c>
      <c r="Y84" s="116">
        <f>IF(X84="","",MAX(Y$4:Y83)+1)</f>
      </c>
      <c r="Z84" s="83">
        <f t="shared" si="43"/>
      </c>
      <c r="AA84" s="84">
        <f t="shared" si="44"/>
      </c>
      <c r="AB84" s="133">
        <f>IF(AA84="","",MAX(AB$4:AB83)+1)</f>
      </c>
      <c r="AC84" s="106">
        <f>IF(ISNA(INDEX($K$5:$K$90,MATCH(ROWS($M$5:M84),$M$5:$M$90,0))),"",INDEX($K$5:$K$90,MATCH(ROWS($M$5:M84),$M$5:$M$90,0)))</f>
      </c>
      <c r="AD84" s="101">
        <f>IF(ISNA(INDEX($L$5:$L$90,MATCH(ROWS($M$5:M84),$M$5:$M$90,0))),"",INDEX($L$5:$L$90,MATCH(ROWS($M$5:M84),$M$5:$M$90,0)))</f>
      </c>
      <c r="AE84" s="87">
        <f>IF(ISNA(INDEX($N$5:$N$90,MATCH(ROWS($P$5:P84),$P$5:$P$90,0))),"",INDEX($N$5:$N$90,MATCH(ROWS($P$5:P84),$P$5:$P$90,0)))</f>
      </c>
      <c r="AF84" s="101">
        <f>IF(ISNA(INDEX($O$5:$O$90,MATCH(ROWS($P$5:P84),$P$5:$P$90,0))),"",INDEX($O$5:$O$90,MATCH(ROWS($P$5:P84),$P$5:$P$90,0)))</f>
      </c>
      <c r="AG84" s="106">
        <f>IF(ISNA(INDEX($Q$5:$Q$90,MATCH(ROWS($S$5:S84),$S$5:$S$90,0))),"",INDEX($Q$5:$Q$90,MATCH(ROWS($S$5:S84),$S$5:$S$90,0)))</f>
      </c>
      <c r="AH84" s="101">
        <f>IF(ISNA(INDEX($R$5:$R$90,MATCH(ROWS($S$5:S84),$S$5:$S$90,0))),"",INDEX($R$5:$R$90,MATCH(ROWS($S$5:S84),$S$5:$S$90,0)))</f>
      </c>
      <c r="AI84" s="87">
        <f>IF(ISNA(INDEX($T$5:$T$90,MATCH(ROWS($V$5:V84),$V$5:$V$90,0))),"",INDEX($T$5:$T$90,MATCH(ROWS($V$5:V84),$V$5:$V$90,0)))</f>
      </c>
      <c r="AJ84" s="104">
        <f>IF(ISNA(INDEX($U$5:$U$90,MATCH(ROWS($V$5:V84),$V$5:$V$90,0))),"",INDEX($U$5:$U$90,MATCH(ROWS($V$5:V84),$V$5:$V$90,0)))</f>
      </c>
      <c r="AK84" s="106">
        <f>IF(ISNA(INDEX($W$5:$W$90,MATCH(ROWS($Y$5:Y84),$Y$5:$Y$90,0))),"",INDEX($W$5:$W$90,MATCH(ROWS($Y$5:Y84),$Y$5:$Y$90,0)))</f>
      </c>
      <c r="AL84" s="101">
        <f>IF(ISNA(INDEX($X$5:$X$90,MATCH(ROWS($Y$5:Y84),$Y$5:$Y$90,0))),"",INDEX($X$5:$X$90,MATCH(ROWS($Y$5:Y84),$Y$5:$Y$90,0)))</f>
      </c>
      <c r="AM84" s="106">
        <f>IF(ISNA(INDEX($Z$5:$Z$90,MATCH(ROWS($AB$5:AB84),$AB$5:$AB$90,0))),"",INDEX($Z$5:$Z$90,MATCH(ROWS($AB$5:AB84),$AB$5:$AB$90,0)))</f>
      </c>
      <c r="AN84" s="86">
        <f>IF(ISNA(INDEX($AA$5:$AA$90,MATCH(ROWS($AB$5:AB84),$AB$5:$AB$90,0))),"",INDEX($AA$5:$AA$90,MATCH(ROWS($AB$5:AB84),$AB$5:$AB$90,0)))</f>
      </c>
    </row>
    <row r="85" spans="2:40" ht="15.75" customHeight="1" thickBot="1">
      <c r="B85" s="60">
        <v>81</v>
      </c>
      <c r="C85" s="71" t="str">
        <f t="shared" si="31"/>
        <v> </v>
      </c>
      <c r="D85" s="7" t="s">
        <v>47</v>
      </c>
      <c r="E85" s="7">
        <v>166529</v>
      </c>
      <c r="F85" s="7">
        <v>3904</v>
      </c>
      <c r="G85" s="7">
        <v>0</v>
      </c>
      <c r="H85" s="113">
        <f t="shared" si="30"/>
        <v>0</v>
      </c>
      <c r="I85" s="2"/>
      <c r="J85" s="68">
        <f t="shared" si="32"/>
        <v>0</v>
      </c>
      <c r="K85" s="83">
        <f t="shared" si="33"/>
      </c>
      <c r="L85" s="84">
        <f t="shared" si="34"/>
      </c>
      <c r="M85" s="123">
        <f>IF(L85="","",MAX(M$4:M84)+1)</f>
      </c>
      <c r="N85" s="83">
        <f t="shared" si="35"/>
      </c>
      <c r="O85" s="84">
        <f t="shared" si="36"/>
      </c>
      <c r="P85" s="116">
        <f>IF(O85="","",MAX(P$4:P84)+1)</f>
      </c>
      <c r="Q85" s="83">
        <f t="shared" si="37"/>
      </c>
      <c r="R85" s="84">
        <f t="shared" si="38"/>
      </c>
      <c r="S85" s="116">
        <f>IF(R85="","",MAX(S$4:S84)+1)</f>
      </c>
      <c r="T85" s="83">
        <f t="shared" si="39"/>
      </c>
      <c r="U85" s="84">
        <f t="shared" si="40"/>
      </c>
      <c r="V85" s="116">
        <f>IF(U85="","",MAX(V$4:V84)+1)</f>
      </c>
      <c r="W85" s="83">
        <f t="shared" si="41"/>
      </c>
      <c r="X85" s="85">
        <f t="shared" si="42"/>
      </c>
      <c r="Y85" s="116">
        <f>IF(X85="","",MAX(Y$4:Y84)+1)</f>
      </c>
      <c r="Z85" s="83">
        <f t="shared" si="43"/>
      </c>
      <c r="AA85" s="84">
        <f t="shared" si="44"/>
      </c>
      <c r="AB85" s="133">
        <f>IF(AA85="","",MAX(AB$4:AB84)+1)</f>
      </c>
      <c r="AC85" s="106">
        <f>IF(ISNA(INDEX($K$5:$K$90,MATCH(ROWS($M$5:M85),$M$5:$M$90,0))),"",INDEX($K$5:$K$90,MATCH(ROWS($M$5:M85),$M$5:$M$90,0)))</f>
      </c>
      <c r="AD85" s="101">
        <f>IF(ISNA(INDEX($L$5:$L$90,MATCH(ROWS($M$5:M85),$M$5:$M$90,0))),"",INDEX($L$5:$L$90,MATCH(ROWS($M$5:M85),$M$5:$M$90,0)))</f>
      </c>
      <c r="AE85" s="87">
        <f>IF(ISNA(INDEX($N$5:$N$90,MATCH(ROWS($P$5:P85),$P$5:$P$90,0))),"",INDEX($N$5:$N$90,MATCH(ROWS($P$5:P85),$P$5:$P$90,0)))</f>
      </c>
      <c r="AF85" s="101">
        <f>IF(ISNA(INDEX($O$5:$O$90,MATCH(ROWS($P$5:P85),$P$5:$P$90,0))),"",INDEX($O$5:$O$90,MATCH(ROWS($P$5:P85),$P$5:$P$90,0)))</f>
      </c>
      <c r="AG85" s="106">
        <f>IF(ISNA(INDEX($Q$5:$Q$90,MATCH(ROWS($S$5:S85),$S$5:$S$90,0))),"",INDEX($Q$5:$Q$90,MATCH(ROWS($S$5:S85),$S$5:$S$90,0)))</f>
      </c>
      <c r="AH85" s="101">
        <f>IF(ISNA(INDEX($R$5:$R$90,MATCH(ROWS($S$5:S85),$S$5:$S$90,0))),"",INDEX($R$5:$R$90,MATCH(ROWS($S$5:S85),$S$5:$S$90,0)))</f>
      </c>
      <c r="AI85" s="87">
        <f>IF(ISNA(INDEX($T$5:$T$90,MATCH(ROWS($V$5:V85),$V$5:$V$90,0))),"",INDEX($T$5:$T$90,MATCH(ROWS($V$5:V85),$V$5:$V$90,0)))</f>
      </c>
      <c r="AJ85" s="104">
        <f>IF(ISNA(INDEX($U$5:$U$90,MATCH(ROWS($V$5:V85),$V$5:$V$90,0))),"",INDEX($U$5:$U$90,MATCH(ROWS($V$5:V85),$V$5:$V$90,0)))</f>
      </c>
      <c r="AK85" s="106">
        <f>IF(ISNA(INDEX($W$5:$W$90,MATCH(ROWS($Y$5:Y85),$Y$5:$Y$90,0))),"",INDEX($W$5:$W$90,MATCH(ROWS($Y$5:Y85),$Y$5:$Y$90,0)))</f>
      </c>
      <c r="AL85" s="101">
        <f>IF(ISNA(INDEX($X$5:$X$90,MATCH(ROWS($Y$5:Y85),$Y$5:$Y$90,0))),"",INDEX($X$5:$X$90,MATCH(ROWS($Y$5:Y85),$Y$5:$Y$90,0)))</f>
      </c>
      <c r="AM85" s="106">
        <f>IF(ISNA(INDEX($Z$5:$Z$90,MATCH(ROWS($AB$5:AB85),$AB$5:$AB$90,0))),"",INDEX($Z$5:$Z$90,MATCH(ROWS($AB$5:AB85),$AB$5:$AB$90,0)))</f>
      </c>
      <c r="AN85" s="86">
        <f>IF(ISNA(INDEX($AA$5:$AA$90,MATCH(ROWS($AB$5:AB85),$AB$5:$AB$90,0))),"",INDEX($AA$5:$AA$90,MATCH(ROWS($AB$5:AB85),$AB$5:$AB$90,0)))</f>
      </c>
    </row>
    <row r="86" spans="2:40" ht="15.75" customHeight="1" thickBot="1">
      <c r="B86" s="61">
        <v>82</v>
      </c>
      <c r="C86" s="71" t="str">
        <f t="shared" si="31"/>
        <v> </v>
      </c>
      <c r="D86" s="7" t="s">
        <v>118</v>
      </c>
      <c r="E86" s="7">
        <v>166672</v>
      </c>
      <c r="F86" s="7">
        <v>2893</v>
      </c>
      <c r="G86" s="7">
        <v>0</v>
      </c>
      <c r="H86" s="113">
        <f t="shared" si="30"/>
        <v>0</v>
      </c>
      <c r="I86" s="2"/>
      <c r="J86" s="68">
        <f t="shared" si="32"/>
        <v>0</v>
      </c>
      <c r="K86" s="83">
        <f t="shared" si="33"/>
      </c>
      <c r="L86" s="84">
        <f t="shared" si="34"/>
      </c>
      <c r="M86" s="123">
        <f>IF(L86="","",MAX(M$4:M85)+1)</f>
      </c>
      <c r="N86" s="83">
        <f t="shared" si="35"/>
      </c>
      <c r="O86" s="84">
        <f t="shared" si="36"/>
      </c>
      <c r="P86" s="116">
        <f>IF(O86="","",MAX(P$4:P85)+1)</f>
      </c>
      <c r="Q86" s="83">
        <f t="shared" si="37"/>
      </c>
      <c r="R86" s="84">
        <f t="shared" si="38"/>
      </c>
      <c r="S86" s="116">
        <f>IF(R86="","",MAX(S$4:S85)+1)</f>
      </c>
      <c r="T86" s="83">
        <f t="shared" si="39"/>
      </c>
      <c r="U86" s="84">
        <f t="shared" si="40"/>
      </c>
      <c r="V86" s="116">
        <f>IF(U86="","",MAX(V$4:V85)+1)</f>
      </c>
      <c r="W86" s="83">
        <f t="shared" si="41"/>
      </c>
      <c r="X86" s="85">
        <f t="shared" si="42"/>
      </c>
      <c r="Y86" s="116">
        <f>IF(X86="","",MAX(Y$4:Y85)+1)</f>
      </c>
      <c r="Z86" s="83">
        <f t="shared" si="43"/>
      </c>
      <c r="AA86" s="84">
        <f t="shared" si="44"/>
      </c>
      <c r="AB86" s="133">
        <f>IF(AA86="","",MAX(AB$4:AB85)+1)</f>
      </c>
      <c r="AC86" s="106">
        <f>IF(ISNA(INDEX($K$5:$K$90,MATCH(ROWS($M$5:M86),$M$5:$M$90,0))),"",INDEX($K$5:$K$90,MATCH(ROWS($M$5:M86),$M$5:$M$90,0)))</f>
      </c>
      <c r="AD86" s="101">
        <f>IF(ISNA(INDEX($L$5:$L$90,MATCH(ROWS($M$5:M86),$M$5:$M$90,0))),"",INDEX($L$5:$L$90,MATCH(ROWS($M$5:M86),$M$5:$M$90,0)))</f>
      </c>
      <c r="AE86" s="87">
        <f>IF(ISNA(INDEX($N$5:$N$90,MATCH(ROWS($P$5:P86),$P$5:$P$90,0))),"",INDEX($N$5:$N$90,MATCH(ROWS($P$5:P86),$P$5:$P$90,0)))</f>
      </c>
      <c r="AF86" s="101">
        <f>IF(ISNA(INDEX($O$5:$O$90,MATCH(ROWS($P$5:P86),$P$5:$P$90,0))),"",INDEX($O$5:$O$90,MATCH(ROWS($P$5:P86),$P$5:$P$90,0)))</f>
      </c>
      <c r="AG86" s="106">
        <f>IF(ISNA(INDEX($Q$5:$Q$90,MATCH(ROWS($S$5:S86),$S$5:$S$90,0))),"",INDEX($Q$5:$Q$90,MATCH(ROWS($S$5:S86),$S$5:$S$90,0)))</f>
      </c>
      <c r="AH86" s="101">
        <f>IF(ISNA(INDEX($R$5:$R$90,MATCH(ROWS($S$5:S86),$S$5:$S$90,0))),"",INDEX($R$5:$R$90,MATCH(ROWS($S$5:S86),$S$5:$S$90,0)))</f>
      </c>
      <c r="AI86" s="87">
        <f>IF(ISNA(INDEX($T$5:$T$90,MATCH(ROWS($V$5:V86),$V$5:$V$90,0))),"",INDEX($T$5:$T$90,MATCH(ROWS($V$5:V86),$V$5:$V$90,0)))</f>
      </c>
      <c r="AJ86" s="104">
        <f>IF(ISNA(INDEX($U$5:$U$90,MATCH(ROWS($V$5:V86),$V$5:$V$90,0))),"",INDEX($U$5:$U$90,MATCH(ROWS($V$5:V86),$V$5:$V$90,0)))</f>
      </c>
      <c r="AK86" s="106">
        <f>IF(ISNA(INDEX($W$5:$W$90,MATCH(ROWS($Y$5:Y86),$Y$5:$Y$90,0))),"",INDEX($W$5:$W$90,MATCH(ROWS($Y$5:Y86),$Y$5:$Y$90,0)))</f>
      </c>
      <c r="AL86" s="101">
        <f>IF(ISNA(INDEX($X$5:$X$90,MATCH(ROWS($Y$5:Y86),$Y$5:$Y$90,0))),"",INDEX($X$5:$X$90,MATCH(ROWS($Y$5:Y86),$Y$5:$Y$90,0)))</f>
      </c>
      <c r="AM86" s="106">
        <f>IF(ISNA(INDEX($Z$5:$Z$90,MATCH(ROWS($AB$5:AB86),$AB$5:$AB$90,0))),"",INDEX($Z$5:$Z$90,MATCH(ROWS($AB$5:AB86),$AB$5:$AB$90,0)))</f>
      </c>
      <c r="AN86" s="86">
        <f>IF(ISNA(INDEX($AA$5:$AA$90,MATCH(ROWS($AB$5:AB86),$AB$5:$AB$90,0))),"",INDEX($AA$5:$AA$90,MATCH(ROWS($AB$5:AB86),$AB$5:$AB$90,0)))</f>
      </c>
    </row>
    <row r="87" spans="2:40" ht="16.5" thickBot="1">
      <c r="B87" s="60">
        <v>83</v>
      </c>
      <c r="C87" s="71" t="str">
        <f t="shared" si="31"/>
        <v> </v>
      </c>
      <c r="D87" s="7" t="s">
        <v>119</v>
      </c>
      <c r="E87" s="7">
        <v>166707</v>
      </c>
      <c r="F87" s="7">
        <v>1613</v>
      </c>
      <c r="G87" s="7">
        <v>0</v>
      </c>
      <c r="H87" s="113">
        <f t="shared" si="30"/>
        <v>0</v>
      </c>
      <c r="I87" s="2"/>
      <c r="J87" s="68">
        <f t="shared" si="32"/>
        <v>0</v>
      </c>
      <c r="K87" s="83">
        <f t="shared" si="33"/>
      </c>
      <c r="L87" s="84">
        <f t="shared" si="34"/>
      </c>
      <c r="M87" s="123">
        <f>IF(L87="","",MAX(M$4:M86)+1)</f>
      </c>
      <c r="N87" s="83">
        <f t="shared" si="35"/>
      </c>
      <c r="O87" s="84">
        <f t="shared" si="36"/>
      </c>
      <c r="P87" s="116">
        <f>IF(O87="","",MAX(P$4:P86)+1)</f>
      </c>
      <c r="Q87" s="83">
        <f t="shared" si="37"/>
      </c>
      <c r="R87" s="84">
        <f t="shared" si="38"/>
      </c>
      <c r="S87" s="116">
        <f>IF(R87="","",MAX(S$4:S86)+1)</f>
      </c>
      <c r="T87" s="83">
        <f t="shared" si="39"/>
      </c>
      <c r="U87" s="84">
        <f t="shared" si="40"/>
      </c>
      <c r="V87" s="116">
        <f>IF(U87="","",MAX(V$4:V86)+1)</f>
      </c>
      <c r="W87" s="83">
        <f t="shared" si="41"/>
      </c>
      <c r="X87" s="85">
        <f t="shared" si="42"/>
      </c>
      <c r="Y87" s="116">
        <f>IF(X87="","",MAX(Y$4:Y86)+1)</f>
      </c>
      <c r="Z87" s="83">
        <f t="shared" si="43"/>
      </c>
      <c r="AA87" s="84">
        <f t="shared" si="44"/>
      </c>
      <c r="AB87" s="133">
        <f>IF(AA87="","",MAX(AB$4:AB86)+1)</f>
      </c>
      <c r="AC87" s="106">
        <f>IF(ISNA(INDEX($K$5:$K$90,MATCH(ROWS($M$5:M87),$M$5:$M$90,0))),"",INDEX($K$5:$K$90,MATCH(ROWS($M$5:M87),$M$5:$M$90,0)))</f>
      </c>
      <c r="AD87" s="101">
        <f>IF(ISNA(INDEX($L$5:$L$90,MATCH(ROWS($M$5:M87),$M$5:$M$90,0))),"",INDEX($L$5:$L$90,MATCH(ROWS($M$5:M87),$M$5:$M$90,0)))</f>
      </c>
      <c r="AE87" s="87">
        <f>IF(ISNA(INDEX($N$5:$N$90,MATCH(ROWS($P$5:P87),$P$5:$P$90,0))),"",INDEX($N$5:$N$90,MATCH(ROWS($P$5:P87),$P$5:$P$90,0)))</f>
      </c>
      <c r="AF87" s="101">
        <f>IF(ISNA(INDEX($O$5:$O$90,MATCH(ROWS($P$5:P87),$P$5:$P$90,0))),"",INDEX($O$5:$O$90,MATCH(ROWS($P$5:P87),$P$5:$P$90,0)))</f>
      </c>
      <c r="AG87" s="106">
        <f>IF(ISNA(INDEX($Q$5:$Q$90,MATCH(ROWS($S$5:S87),$S$5:$S$90,0))),"",INDEX($Q$5:$Q$90,MATCH(ROWS($S$5:S87),$S$5:$S$90,0)))</f>
      </c>
      <c r="AH87" s="101">
        <f>IF(ISNA(INDEX($R$5:$R$90,MATCH(ROWS($S$5:S87),$S$5:$S$90,0))),"",INDEX($R$5:$R$90,MATCH(ROWS($S$5:S87),$S$5:$S$90,0)))</f>
      </c>
      <c r="AI87" s="87">
        <f>IF(ISNA(INDEX($T$5:$T$90,MATCH(ROWS($V$5:V87),$V$5:$V$90,0))),"",INDEX($T$5:$T$90,MATCH(ROWS($V$5:V87),$V$5:$V$90,0)))</f>
      </c>
      <c r="AJ87" s="104">
        <f>IF(ISNA(INDEX($U$5:$U$90,MATCH(ROWS($V$5:V87),$V$5:$V$90,0))),"",INDEX($U$5:$U$90,MATCH(ROWS($V$5:V87),$V$5:$V$90,0)))</f>
      </c>
      <c r="AK87" s="106">
        <f>IF(ISNA(INDEX($W$5:$W$90,MATCH(ROWS($Y$5:Y87),$Y$5:$Y$90,0))),"",INDEX($W$5:$W$90,MATCH(ROWS($Y$5:Y87),$Y$5:$Y$90,0)))</f>
      </c>
      <c r="AL87" s="101">
        <f>IF(ISNA(INDEX($X$5:$X$90,MATCH(ROWS($Y$5:Y87),$Y$5:$Y$90,0))),"",INDEX($X$5:$X$90,MATCH(ROWS($Y$5:Y87),$Y$5:$Y$90,0)))</f>
      </c>
      <c r="AM87" s="106">
        <f>IF(ISNA(INDEX($Z$5:$Z$90,MATCH(ROWS($AB$5:AB87),$AB$5:$AB$90,0))),"",INDEX($Z$5:$Z$90,MATCH(ROWS($AB$5:AB87),$AB$5:$AB$90,0)))</f>
      </c>
      <c r="AN87" s="86">
        <f>IF(ISNA(INDEX($AA$5:$AA$90,MATCH(ROWS($AB$5:AB87),$AB$5:$AB$90,0))),"",INDEX($AA$5:$AA$90,MATCH(ROWS($AB$5:AB87),$AB$5:$AB$90,0)))</f>
      </c>
    </row>
    <row r="88" spans="2:40" ht="15.75" customHeight="1" thickBot="1">
      <c r="B88" s="61">
        <v>84</v>
      </c>
      <c r="C88" s="71" t="str">
        <f t="shared" si="31"/>
        <v> </v>
      </c>
      <c r="D88" s="7" t="s">
        <v>121</v>
      </c>
      <c r="E88" s="7">
        <v>166869</v>
      </c>
      <c r="F88" s="7">
        <v>3892</v>
      </c>
      <c r="G88" s="7">
        <v>0</v>
      </c>
      <c r="H88" s="113">
        <f t="shared" si="30"/>
        <v>0</v>
      </c>
      <c r="I88" s="2">
        <v>0</v>
      </c>
      <c r="J88" s="68">
        <f t="shared" si="32"/>
        <v>0</v>
      </c>
      <c r="K88" s="83">
        <f t="shared" si="33"/>
      </c>
      <c r="L88" s="84">
        <f t="shared" si="34"/>
      </c>
      <c r="M88" s="123">
        <f>IF(L88="","",MAX(M$4:M87)+1)</f>
      </c>
      <c r="N88" s="83">
        <f t="shared" si="35"/>
      </c>
      <c r="O88" s="84">
        <f t="shared" si="36"/>
      </c>
      <c r="P88" s="116">
        <f>IF(O88="","",MAX(P$4:P87)+1)</f>
      </c>
      <c r="Q88" s="83">
        <f t="shared" si="37"/>
      </c>
      <c r="R88" s="84">
        <f t="shared" si="38"/>
      </c>
      <c r="S88" s="116">
        <f>IF(R88="","",MAX(S$4:S87)+1)</f>
      </c>
      <c r="T88" s="83">
        <f t="shared" si="39"/>
      </c>
      <c r="U88" s="84">
        <f t="shared" si="40"/>
      </c>
      <c r="V88" s="116">
        <f>IF(U88="","",MAX(V$4:V87)+1)</f>
      </c>
      <c r="W88" s="83">
        <f t="shared" si="41"/>
      </c>
      <c r="X88" s="85">
        <f t="shared" si="42"/>
      </c>
      <c r="Y88" s="116">
        <f>IF(X88="","",MAX(Y$4:Y87)+1)</f>
      </c>
      <c r="Z88" s="83">
        <f t="shared" si="43"/>
      </c>
      <c r="AA88" s="84">
        <f t="shared" si="44"/>
      </c>
      <c r="AB88" s="133">
        <f>IF(AA88="","",MAX(AB$4:AB87)+1)</f>
      </c>
      <c r="AC88" s="106">
        <f>IF(ISNA(INDEX($K$5:$K$90,MATCH(ROWS($M$5:M88),$M$5:$M$90,0))),"",INDEX($K$5:$K$90,MATCH(ROWS($M$5:M88),$M$5:$M$90,0)))</f>
      </c>
      <c r="AD88" s="101">
        <f>IF(ISNA(INDEX($L$5:$L$90,MATCH(ROWS($M$5:M88),$M$5:$M$90,0))),"",INDEX($L$5:$L$90,MATCH(ROWS($M$5:M88),$M$5:$M$90,0)))</f>
      </c>
      <c r="AE88" s="87">
        <f>IF(ISNA(INDEX($N$5:$N$90,MATCH(ROWS($P$5:P88),$P$5:$P$90,0))),"",INDEX($N$5:$N$90,MATCH(ROWS($P$5:P88),$P$5:$P$90,0)))</f>
      </c>
      <c r="AF88" s="101">
        <f>IF(ISNA(INDEX($O$5:$O$90,MATCH(ROWS($P$5:P88),$P$5:$P$90,0))),"",INDEX($O$5:$O$90,MATCH(ROWS($P$5:P88),$P$5:$P$90,0)))</f>
      </c>
      <c r="AG88" s="106">
        <f>IF(ISNA(INDEX($Q$5:$Q$90,MATCH(ROWS($S$5:S88),$S$5:$S$90,0))),"",INDEX($Q$5:$Q$90,MATCH(ROWS($S$5:S88),$S$5:$S$90,0)))</f>
      </c>
      <c r="AH88" s="101">
        <f>IF(ISNA(INDEX($R$5:$R$90,MATCH(ROWS($S$5:S88),$S$5:$S$90,0))),"",INDEX($R$5:$R$90,MATCH(ROWS($S$5:S88),$S$5:$S$90,0)))</f>
      </c>
      <c r="AI88" s="87">
        <f>IF(ISNA(INDEX($T$5:$T$90,MATCH(ROWS($V$5:V88),$V$5:$V$90,0))),"",INDEX($T$5:$T$90,MATCH(ROWS($V$5:V88),$V$5:$V$90,0)))</f>
      </c>
      <c r="AJ88" s="104">
        <f>IF(ISNA(INDEX($U$5:$U$90,MATCH(ROWS($V$5:V88),$V$5:$V$90,0))),"",INDEX($U$5:$U$90,MATCH(ROWS($V$5:V88),$V$5:$V$90,0)))</f>
      </c>
      <c r="AK88" s="106">
        <f>IF(ISNA(INDEX($W$5:$W$90,MATCH(ROWS($Y$5:Y88),$Y$5:$Y$90,0))),"",INDEX($W$5:$W$90,MATCH(ROWS($Y$5:Y88),$Y$5:$Y$90,0)))</f>
      </c>
      <c r="AL88" s="101">
        <f>IF(ISNA(INDEX($X$5:$X$90,MATCH(ROWS($Y$5:Y88),$Y$5:$Y$90,0))),"",INDEX($X$5:$X$90,MATCH(ROWS($Y$5:Y88),$Y$5:$Y$90,0)))</f>
      </c>
      <c r="AM88" s="106">
        <f>IF(ISNA(INDEX($Z$5:$Z$90,MATCH(ROWS($AB$5:AB88),$AB$5:$AB$90,0))),"",INDEX($Z$5:$Z$90,MATCH(ROWS($AB$5:AB88),$AB$5:$AB$90,0)))</f>
      </c>
      <c r="AN88" s="86">
        <f>IF(ISNA(INDEX($AA$5:$AA$90,MATCH(ROWS($AB$5:AB88),$AB$5:$AB$90,0))),"",INDEX($AA$5:$AA$90,MATCH(ROWS($AB$5:AB88),$AB$5:$AB$90,0)))</f>
      </c>
    </row>
    <row r="89" spans="2:40" ht="15.75" customHeight="1" thickBot="1">
      <c r="B89" s="60">
        <v>85</v>
      </c>
      <c r="C89" s="71" t="str">
        <f t="shared" si="31"/>
        <v> </v>
      </c>
      <c r="D89" s="7" t="s">
        <v>122</v>
      </c>
      <c r="E89" s="7">
        <v>166985</v>
      </c>
      <c r="F89" s="7">
        <v>2143</v>
      </c>
      <c r="G89" s="7">
        <v>0</v>
      </c>
      <c r="H89" s="113">
        <f t="shared" si="30"/>
        <v>0</v>
      </c>
      <c r="I89" s="2"/>
      <c r="J89" s="68">
        <f t="shared" si="32"/>
        <v>0</v>
      </c>
      <c r="K89" s="83">
        <f t="shared" si="33"/>
      </c>
      <c r="L89" s="84">
        <f t="shared" si="34"/>
      </c>
      <c r="M89" s="123">
        <f>IF(L89="","",MAX(M$4:M88)+1)</f>
      </c>
      <c r="N89" s="83">
        <f t="shared" si="35"/>
      </c>
      <c r="O89" s="84">
        <f t="shared" si="36"/>
      </c>
      <c r="P89" s="116">
        <f>IF(O89="","",MAX(P$4:P88)+1)</f>
      </c>
      <c r="Q89" s="83">
        <f t="shared" si="37"/>
      </c>
      <c r="R89" s="84">
        <f t="shared" si="38"/>
      </c>
      <c r="S89" s="116">
        <f>IF(R89="","",MAX(S$4:S88)+1)</f>
      </c>
      <c r="T89" s="83">
        <f t="shared" si="39"/>
      </c>
      <c r="U89" s="84">
        <f t="shared" si="40"/>
      </c>
      <c r="V89" s="116">
        <f>IF(U89="","",MAX(V$4:V88)+1)</f>
      </c>
      <c r="W89" s="83">
        <f t="shared" si="41"/>
      </c>
      <c r="X89" s="85">
        <f t="shared" si="42"/>
      </c>
      <c r="Y89" s="116">
        <f>IF(X89="","",MAX(Y$4:Y88)+1)</f>
      </c>
      <c r="Z89" s="83">
        <f t="shared" si="43"/>
      </c>
      <c r="AA89" s="84">
        <f t="shared" si="44"/>
      </c>
      <c r="AB89" s="133">
        <f>IF(AA89="","",MAX(AB$4:AB88)+1)</f>
      </c>
      <c r="AC89" s="106">
        <f>IF(ISNA(INDEX($K$5:$K$90,MATCH(ROWS($M$5:M89),$M$5:$M$90,0))),"",INDEX($K$5:$K$90,MATCH(ROWS($M$5:M89),$M$5:$M$90,0)))</f>
      </c>
      <c r="AD89" s="101">
        <f>IF(ISNA(INDEX($L$5:$L$90,MATCH(ROWS($M$5:M89),$M$5:$M$90,0))),"",INDEX($L$5:$L$90,MATCH(ROWS($M$5:M89),$M$5:$M$90,0)))</f>
      </c>
      <c r="AE89" s="87">
        <f>IF(ISNA(INDEX($N$5:$N$90,MATCH(ROWS($P$5:P89),$P$5:$P$90,0))),"",INDEX($N$5:$N$90,MATCH(ROWS($P$5:P89),$P$5:$P$90,0)))</f>
      </c>
      <c r="AF89" s="101">
        <f>IF(ISNA(INDEX($O$5:$O$90,MATCH(ROWS($P$5:P89),$P$5:$P$90,0))),"",INDEX($O$5:$O$90,MATCH(ROWS($P$5:P89),$P$5:$P$90,0)))</f>
      </c>
      <c r="AG89" s="106">
        <f>IF(ISNA(INDEX($Q$5:$Q$90,MATCH(ROWS($S$5:S89),$S$5:$S$90,0))),"",INDEX($Q$5:$Q$90,MATCH(ROWS($S$5:S89),$S$5:$S$90,0)))</f>
      </c>
      <c r="AH89" s="101">
        <f>IF(ISNA(INDEX($R$5:$R$90,MATCH(ROWS($S$5:S89),$S$5:$S$90,0))),"",INDEX($R$5:$R$90,MATCH(ROWS($S$5:S89),$S$5:$S$90,0)))</f>
      </c>
      <c r="AI89" s="87">
        <f>IF(ISNA(INDEX($T$5:$T$90,MATCH(ROWS($V$5:V89),$V$5:$V$90,0))),"",INDEX($T$5:$T$90,MATCH(ROWS($V$5:V89),$V$5:$V$90,0)))</f>
      </c>
      <c r="AJ89" s="104">
        <f>IF(ISNA(INDEX($U$5:$U$90,MATCH(ROWS($V$5:V89),$V$5:$V$90,0))),"",INDEX($U$5:$U$90,MATCH(ROWS($V$5:V89),$V$5:$V$90,0)))</f>
      </c>
      <c r="AK89" s="106">
        <f>IF(ISNA(INDEX($W$5:$W$90,MATCH(ROWS($Y$5:Y89),$Y$5:$Y$90,0))),"",INDEX($W$5:$W$90,MATCH(ROWS($Y$5:Y89),$Y$5:$Y$90,0)))</f>
      </c>
      <c r="AL89" s="101">
        <f>IF(ISNA(INDEX($X$5:$X$90,MATCH(ROWS($Y$5:Y89),$Y$5:$Y$90,0))),"",INDEX($X$5:$X$90,MATCH(ROWS($Y$5:Y89),$Y$5:$Y$90,0)))</f>
      </c>
      <c r="AM89" s="106">
        <f>IF(ISNA(INDEX($Z$5:$Z$90,MATCH(ROWS($AB$5:AB89),$AB$5:$AB$90,0))),"",INDEX($Z$5:$Z$90,MATCH(ROWS($AB$5:AB89),$AB$5:$AB$90,0)))</f>
      </c>
      <c r="AN89" s="86">
        <f>IF(ISNA(INDEX($AA$5:$AA$90,MATCH(ROWS($AB$5:AB89),$AB$5:$AB$90,0))),"",INDEX($AA$5:$AA$90,MATCH(ROWS($AB$5:AB89),$AB$5:$AB$90,0)))</f>
      </c>
    </row>
    <row r="90" spans="2:40" ht="15.75" customHeight="1" thickBot="1">
      <c r="B90" s="62">
        <v>86</v>
      </c>
      <c r="C90" s="72" t="str">
        <f t="shared" si="31"/>
        <v> </v>
      </c>
      <c r="D90" s="73" t="s">
        <v>123</v>
      </c>
      <c r="E90" s="73">
        <v>167035</v>
      </c>
      <c r="F90" s="73">
        <v>1758</v>
      </c>
      <c r="G90" s="73">
        <v>0</v>
      </c>
      <c r="H90" s="114">
        <f t="shared" si="30"/>
        <v>0</v>
      </c>
      <c r="I90" s="2"/>
      <c r="J90" s="74">
        <f t="shared" si="32"/>
        <v>0</v>
      </c>
      <c r="K90" s="88">
        <f t="shared" si="33"/>
      </c>
      <c r="L90" s="84">
        <f t="shared" si="34"/>
      </c>
      <c r="M90" s="124">
        <f>IF(L90="","",MAX(M$4:M89)+1)</f>
      </c>
      <c r="N90" s="88">
        <f t="shared" si="35"/>
      </c>
      <c r="O90" s="89">
        <f t="shared" si="36"/>
      </c>
      <c r="P90" s="117">
        <f>IF(O90="","",MAX(P$4:P89)+1)</f>
      </c>
      <c r="Q90" s="88">
        <f t="shared" si="37"/>
      </c>
      <c r="R90" s="89">
        <f t="shared" si="38"/>
      </c>
      <c r="S90" s="117">
        <f>IF(R90="","",MAX(S$4:S89)+1)</f>
      </c>
      <c r="T90" s="88">
        <f t="shared" si="39"/>
      </c>
      <c r="U90" s="89">
        <f t="shared" si="40"/>
      </c>
      <c r="V90" s="117">
        <f>IF(U90="","",MAX(V$4:V89)+1)</f>
      </c>
      <c r="W90" s="88">
        <f t="shared" si="41"/>
      </c>
      <c r="X90" s="90">
        <f t="shared" si="42"/>
      </c>
      <c r="Y90" s="117">
        <f>IF(X90="","",MAX(Y$4:Y89)+1)</f>
      </c>
      <c r="Z90" s="88">
        <f t="shared" si="43"/>
      </c>
      <c r="AA90" s="89">
        <f t="shared" si="44"/>
      </c>
      <c r="AB90" s="134">
        <f>IF(AA90="","",MAX(AB$4:AB89)+1)</f>
      </c>
      <c r="AC90" s="107">
        <f>IF(ISNA(INDEX($K$5:$K$90,MATCH(ROWS($M$5:M90),$M$5:$M$90,0))),"",INDEX($K$5:$K$90,MATCH(ROWS($M$5:M90),$M$5:$M$90,0)))</f>
      </c>
      <c r="AD90" s="102">
        <f>IF(ISNA(INDEX($L$5:$L$90,MATCH(ROWS($M$5:M90),$M$5:$M$90,0))),"",INDEX($L$5:$L$90,MATCH(ROWS($M$5:M90),$M$5:$M$90,0)))</f>
      </c>
      <c r="AE90" s="92">
        <f>IF(ISNA(INDEX($N$5:$N$90,MATCH(ROWS($P$5:P90),$P$5:$P$90,0))),"",INDEX($N$5:$N$90,MATCH(ROWS($P$5:P90),$P$5:$P$90,0)))</f>
      </c>
      <c r="AF90" s="102">
        <f>IF(ISNA(INDEX($O$5:$O$90,MATCH(ROWS($P$5:P90),$P$5:$P$90,0))),"",INDEX($O$5:$O$90,MATCH(ROWS($P$5:P90),$P$5:$P$90,0)))</f>
      </c>
      <c r="AG90" s="107">
        <f>IF(ISNA(INDEX($Q$5:$Q$90,MATCH(ROWS($S$5:S90),$S$5:$S$90,0))),"",INDEX($Q$5:$Q$90,MATCH(ROWS($S$5:S90),$S$5:$S$90,0)))</f>
      </c>
      <c r="AH90" s="102">
        <f>IF(ISNA(INDEX($R$5:$R$90,MATCH(ROWS($S$5:S90),$S$5:$S$90,0))),"",INDEX($R$5:$R$90,MATCH(ROWS($S$5:S90),$S$5:$S$90,0)))</f>
      </c>
      <c r="AI90" s="92">
        <f>IF(ISNA(INDEX($T$5:$T$90,MATCH(ROWS($V$5:V90),$V$5:$V$90,0))),"",INDEX($T$5:$T$90,MATCH(ROWS($V$5:V90),$V$5:$V$90,0)))</f>
      </c>
      <c r="AJ90" s="105">
        <f>IF(ISNA(INDEX($U$5:$U$90,MATCH(ROWS($V$5:V90),$V$5:$V$90,0))),"",INDEX($U$5:$U$90,MATCH(ROWS($V$5:V90),$V$5:$V$90,0)))</f>
      </c>
      <c r="AK90" s="107">
        <f>IF(ISNA(INDEX($W$5:$W$90,MATCH(ROWS($Y$5:Y90),$Y$5:$Y$90,0))),"",INDEX($W$5:$W$90,MATCH(ROWS($Y$5:Y90),$Y$5:$Y$90,0)))</f>
      </c>
      <c r="AL90" s="102">
        <f>IF(ISNA(INDEX($X$5:$X$90,MATCH(ROWS($Y$5:Y90),$Y$5:$Y$90,0))),"",INDEX($X$5:$X$90,MATCH(ROWS($Y$5:Y90),$Y$5:$Y$90,0)))</f>
      </c>
      <c r="AM90" s="107">
        <f>IF(ISNA(INDEX($Z$5:$Z$90,MATCH(ROWS($AB$5:AB90),$AB$5:$AB$90,0))),"",INDEX($Z$5:$Z$90,MATCH(ROWS($AB$5:AB90),$AB$5:$AB$90,0)))</f>
      </c>
      <c r="AN90" s="91">
        <f>IF(ISNA(INDEX($AA$5:$AA$90,MATCH(ROWS($AB$5:AB90),$AB$5:$AB$90,0))),"",INDEX($AA$5:$AA$90,MATCH(ROWS($AB$5:AB90),$AB$5:$AB$90,0)))</f>
      </c>
    </row>
    <row r="91" spans="2:12" ht="15.75" customHeight="1" thickBot="1">
      <c r="B91" s="93"/>
      <c r="C91" s="59" t="str">
        <f>IF(H91&gt;=7.5,"&gt;7,5",IF(H91&gt;=4,"&gt;4",IF(H91&gt;=3,"&gt;3",IF(H91&gt;=1.5,"&gt;1,5",IF(H91&gt;=1,"&gt;1"," ")))))</f>
        <v> </v>
      </c>
      <c r="D91" s="94" t="s">
        <v>27</v>
      </c>
      <c r="E91" s="94"/>
      <c r="F91" s="95">
        <f>SUM(F5:F90)</f>
        <v>522654</v>
      </c>
      <c r="G91" s="95">
        <f>SUM(G5:G90)</f>
        <v>175</v>
      </c>
      <c r="H91" s="130">
        <f t="shared" si="30"/>
        <v>0.33</v>
      </c>
      <c r="I91" s="97"/>
      <c r="J91" s="96">
        <f t="shared" si="32"/>
        <v>0.33482954306290585</v>
      </c>
      <c r="L91" s="131"/>
    </row>
    <row r="92" ht="15.75">
      <c r="C92" s="98"/>
    </row>
    <row r="93" spans="3:7" ht="21">
      <c r="C93" s="126"/>
      <c r="D93" s="127"/>
      <c r="E93" s="127"/>
      <c r="F93" s="99"/>
      <c r="G93" s="99"/>
    </row>
    <row r="94" spans="3:7" ht="21">
      <c r="C94" s="126"/>
      <c r="D94" s="127"/>
      <c r="E94" s="127"/>
      <c r="F94" s="99"/>
      <c r="G94" s="99"/>
    </row>
    <row r="95" spans="3:5" ht="21">
      <c r="C95" s="126"/>
      <c r="D95" s="125"/>
      <c r="E95" s="125"/>
    </row>
    <row r="96" spans="3:7" ht="21">
      <c r="C96" s="126"/>
      <c r="D96" s="127"/>
      <c r="E96" s="127"/>
      <c r="F96" s="99"/>
      <c r="G96" s="99"/>
    </row>
    <row r="98" spans="4:7" ht="15.75">
      <c r="D98" s="99"/>
      <c r="E98" s="99"/>
      <c r="F98" s="99"/>
      <c r="G98" s="99"/>
    </row>
  </sheetData>
  <sheetProtection/>
  <autoFilter ref="B4:I90"/>
  <mergeCells count="19">
    <mergeCell ref="Q4:R4"/>
    <mergeCell ref="T4:U4"/>
    <mergeCell ref="AI4:AJ4"/>
    <mergeCell ref="AC2:AD3"/>
    <mergeCell ref="AM2:AN3"/>
    <mergeCell ref="AK2:AL3"/>
    <mergeCell ref="AI2:AJ3"/>
    <mergeCell ref="AG2:AH3"/>
    <mergeCell ref="AE2:AF3"/>
    <mergeCell ref="B2:I3"/>
    <mergeCell ref="W4:X4"/>
    <mergeCell ref="AM4:AN4"/>
    <mergeCell ref="Z4:AA4"/>
    <mergeCell ref="AE4:AF4"/>
    <mergeCell ref="AG4:AH4"/>
    <mergeCell ref="AC4:AD4"/>
    <mergeCell ref="AK4:AL4"/>
    <mergeCell ref="K4:L4"/>
    <mergeCell ref="N4:O4"/>
  </mergeCells>
  <conditionalFormatting sqref="AI5:AJ90 T5:V90">
    <cfRule type="notContainsBlanks" priority="27" dxfId="9" stopIfTrue="1">
      <formula>LEN(TRIM(T5))&gt;0</formula>
    </cfRule>
  </conditionalFormatting>
  <conditionalFormatting sqref="AE5:AF90 N5:P90">
    <cfRule type="notContainsBlanks" priority="20" dxfId="16" stopIfTrue="1">
      <formula>LEN(TRIM(N5))&gt;0</formula>
    </cfRule>
  </conditionalFormatting>
  <conditionalFormatting sqref="AC5:AD90 M5:M90">
    <cfRule type="notContainsBlanks" priority="72" dxfId="7" stopIfTrue="1">
      <formula>LEN(TRIM(M5))&gt;0</formula>
    </cfRule>
  </conditionalFormatting>
  <conditionalFormatting sqref="Z5:AB90">
    <cfRule type="notContainsBlanks" priority="67" dxfId="14" stopIfTrue="1">
      <formula>LEN(TRIM(Z5))&gt;0</formula>
    </cfRule>
  </conditionalFormatting>
  <conditionalFormatting sqref="AG5:AH90 S5:S90">
    <cfRule type="notContainsBlanks" priority="75" dxfId="8" stopIfTrue="1">
      <formula>LEN(TRIM(S5))&gt;0</formula>
    </cfRule>
  </conditionalFormatting>
  <conditionalFormatting sqref="I5:I90">
    <cfRule type="expression" priority="12" dxfId="5" stopIfTrue="1">
      <formula>$I5&gt;0</formula>
    </cfRule>
  </conditionalFormatting>
  <conditionalFormatting sqref="J5:J91 C5:H91">
    <cfRule type="expression" priority="1" dxfId="11" stopIfTrue="1">
      <formula>$H5&gt;7.5</formula>
    </cfRule>
    <cfRule type="expression" priority="5" dxfId="5" stopIfTrue="1">
      <formula>$H5&gt;4</formula>
    </cfRule>
    <cfRule type="expression" priority="9" dxfId="9" stopIfTrue="1">
      <formula>$H5&gt;3</formula>
    </cfRule>
    <cfRule type="expression" priority="10" dxfId="16" stopIfTrue="1">
      <formula>$H5&gt;2</formula>
    </cfRule>
    <cfRule type="expression" priority="11" dxfId="7" stopIfTrue="1">
      <formula>$H5&gt;1</formula>
    </cfRule>
  </conditionalFormatting>
  <conditionalFormatting sqref="Q5:S90">
    <cfRule type="notContainsBlanks" priority="21" dxfId="8" stopIfTrue="1">
      <formula>LEN(TRIM(Q5))&gt;0</formula>
    </cfRule>
  </conditionalFormatting>
  <conditionalFormatting sqref="K5:M90">
    <cfRule type="notContainsBlanks" priority="17" dxfId="7" stopIfTrue="1">
      <formula>LEN(TRIM(K5))&gt;0</formula>
    </cfRule>
  </conditionalFormatting>
  <conditionalFormatting sqref="AK5:AL90 Y5:Y90">
    <cfRule type="notContainsBlanks" priority="77" dxfId="5" stopIfTrue="1">
      <formula>LEN(TRIM(Y5))&gt;0</formula>
    </cfRule>
  </conditionalFormatting>
  <conditionalFormatting sqref="W5:Y90">
    <cfRule type="notContainsBlanks" priority="66" dxfId="5" stopIfTrue="1">
      <formula>LEN(TRIM(W5))&gt;0</formula>
    </cfRule>
  </conditionalFormatting>
  <conditionalFormatting sqref="AM5:AN90 AB5:AB90">
    <cfRule type="notContainsBlanks" priority="76" dxfId="4" stopIfTrue="1">
      <formula>LEN(TRIM(AB5))&gt;0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0"/>
  <sheetViews>
    <sheetView zoomScale="70" zoomScaleNormal="70" zoomScalePageLayoutView="0" workbookViewId="0" topLeftCell="A1">
      <selection activeCell="B3" sqref="B3:E75"/>
    </sheetView>
  </sheetViews>
  <sheetFormatPr defaultColWidth="9.140625" defaultRowHeight="15"/>
  <cols>
    <col min="2" max="2" width="25.57421875" style="0" customWidth="1"/>
    <col min="3" max="3" width="28.28125" style="0" customWidth="1"/>
    <col min="4" max="4" width="25.57421875" style="0" customWidth="1"/>
    <col min="5" max="5" width="25.57421875" style="53" customWidth="1"/>
  </cols>
  <sheetData>
    <row r="1" spans="2:5" ht="15">
      <c r="B1" s="10"/>
      <c r="C1" s="10"/>
      <c r="D1" s="10"/>
      <c r="E1" s="50"/>
    </row>
    <row r="2" ht="15.75" thickBot="1"/>
    <row r="3" spans="2:5" ht="16.5" thickBot="1">
      <c r="B3" s="180" t="s">
        <v>23</v>
      </c>
      <c r="C3" s="181"/>
      <c r="D3" s="181"/>
      <c r="E3" s="182"/>
    </row>
    <row r="4" spans="2:5" ht="15.75" thickBot="1">
      <c r="B4" s="10"/>
      <c r="C4" s="10"/>
      <c r="D4" s="10"/>
      <c r="E4" s="50"/>
    </row>
    <row r="5" spans="2:5" ht="15.75" thickBot="1">
      <c r="B5" s="22" t="s">
        <v>3</v>
      </c>
      <c r="C5" s="23" t="s">
        <v>16</v>
      </c>
      <c r="D5" s="24">
        <f>'R.I.C.'!J91</f>
        <v>0.33482954306290585</v>
      </c>
      <c r="E5" s="50"/>
    </row>
    <row r="6" spans="2:5" ht="15.75" thickBot="1">
      <c r="B6" s="11"/>
      <c r="C6" s="11"/>
      <c r="D6" s="10"/>
      <c r="E6" s="50"/>
    </row>
    <row r="7" spans="2:5" ht="66" customHeight="1" thickBot="1">
      <c r="B7" s="31" t="s">
        <v>4</v>
      </c>
      <c r="C7" s="31" t="s">
        <v>5</v>
      </c>
      <c r="D7" s="31" t="s">
        <v>6</v>
      </c>
      <c r="E7" s="51" t="s">
        <v>7</v>
      </c>
    </row>
    <row r="8" spans="2:5" ht="15.75" customHeight="1" thickBot="1">
      <c r="B8" s="188" t="s">
        <v>8</v>
      </c>
      <c r="C8" s="12" t="str">
        <f>IF(D8="","",IF(ISNUMBER(SEARCH("Bârlad",D8)),"Municipiu",IF(ISNUMBER(SEARCH("Vaslui",D8)),"Municipiu",IF(ISNUMBER(SEARCH("Huși",D8)),"Municipiu",IF(ISNUMBER(SEARCH("Murgeni",D8)),"Oraș",IF(ISNUMBER(SEARCH("Negrești",D8)),"Oraș",IF(ISTEXT(D8),"Comună","")))))))</f>
        <v>Comună</v>
      </c>
      <c r="D8" s="13" t="str">
        <f>IF(ISTEXT('R.I.C.'!AE5),'R.I.C.'!AE5,"")</f>
        <v>VĂLENI</v>
      </c>
      <c r="E8" s="14">
        <f>IF(ISNUMBER('R.I.C.'!AF5),'R.I.C.'!AF5,"")</f>
        <v>2.176278563656148</v>
      </c>
    </row>
    <row r="9" spans="2:5" ht="15.75" thickBot="1">
      <c r="B9" s="189"/>
      <c r="C9" s="12">
        <f aca="true" t="shared" si="0" ref="C9:C49">IF(D9="","",IF(ISNUMBER(SEARCH("Bârlad",D9)),"Municipiu",IF(ISNUMBER(SEARCH("Vaslui",D9)),"Municipiu",IF(ISNUMBER(SEARCH("Huși",D9)),"Municipiu",IF(ISNUMBER(SEARCH("Murgeni",D9)),"Oraș",IF(ISNUMBER(SEARCH("Negrești",D9)),"Oraș",IF(ISTEXT(D9),"Comună","")))))))</f>
      </c>
      <c r="D9" s="13">
        <f>IF(ISTEXT('R.I.C.'!AE6),'R.I.C.'!AE6,"")</f>
      </c>
      <c r="E9" s="14">
        <f>IF(ISNUMBER('R.I.C.'!AF6),'R.I.C.'!AF6,"")</f>
      </c>
    </row>
    <row r="10" spans="2:5" ht="15.75" thickBot="1">
      <c r="B10" s="189"/>
      <c r="C10" s="12">
        <f t="shared" si="0"/>
      </c>
      <c r="D10" s="13">
        <f>IF(ISTEXT('R.I.C.'!AE7),'R.I.C.'!AE7,"")</f>
      </c>
      <c r="E10" s="14">
        <f>IF(ISNUMBER('R.I.C.'!AF7),'R.I.C.'!AF7,"")</f>
      </c>
    </row>
    <row r="11" spans="2:5" ht="15.75" thickBot="1">
      <c r="B11" s="189"/>
      <c r="C11" s="12">
        <f t="shared" si="0"/>
      </c>
      <c r="D11" s="13">
        <f>IF(ISTEXT('R.I.C.'!AE8),'R.I.C.'!AE8,"")</f>
      </c>
      <c r="E11" s="14">
        <f>IF(ISNUMBER('R.I.C.'!AF8),'R.I.C.'!AF8,"")</f>
      </c>
    </row>
    <row r="12" spans="2:5" ht="15.75" thickBot="1">
      <c r="B12" s="189"/>
      <c r="C12" s="12">
        <f t="shared" si="0"/>
      </c>
      <c r="D12" s="13">
        <f>IF(ISTEXT('R.I.C.'!AE9),'R.I.C.'!AE9,"")</f>
      </c>
      <c r="E12" s="14">
        <f>IF(ISNUMBER('R.I.C.'!AF9),'R.I.C.'!AF9,"")</f>
      </c>
    </row>
    <row r="13" spans="2:5" ht="15.75" thickBot="1">
      <c r="B13" s="189"/>
      <c r="C13" s="12">
        <f t="shared" si="0"/>
      </c>
      <c r="D13" s="13">
        <f>IF(ISTEXT('R.I.C.'!AE10),'R.I.C.'!AE10,"")</f>
      </c>
      <c r="E13" s="14">
        <f>IF(ISNUMBER('R.I.C.'!AF10),'R.I.C.'!AF10,"")</f>
      </c>
    </row>
    <row r="14" spans="2:5" ht="15.75" thickBot="1">
      <c r="B14" s="189"/>
      <c r="C14" s="12">
        <f t="shared" si="0"/>
      </c>
      <c r="D14" s="13">
        <f>IF(ISTEXT('R.I.C.'!AE11),'R.I.C.'!AE11,"")</f>
      </c>
      <c r="E14" s="14">
        <f>IF(ISNUMBER('R.I.C.'!AF11),'R.I.C.'!AF11,"")</f>
      </c>
    </row>
    <row r="15" spans="2:5" ht="15.75" thickBot="1">
      <c r="B15" s="189"/>
      <c r="C15" s="12">
        <f t="shared" si="0"/>
      </c>
      <c r="D15" s="13">
        <f>IF(ISTEXT('R.I.C.'!AE12),'R.I.C.'!AE12,"")</f>
      </c>
      <c r="E15" s="14">
        <f>IF(ISNUMBER('R.I.C.'!AF12),'R.I.C.'!AF12,"")</f>
      </c>
    </row>
    <row r="16" spans="2:5" ht="15.75" thickBot="1">
      <c r="B16" s="189"/>
      <c r="C16" s="12">
        <f t="shared" si="0"/>
      </c>
      <c r="D16" s="13">
        <f>IF(ISTEXT('R.I.C.'!AE13),'R.I.C.'!AE13,"")</f>
      </c>
      <c r="E16" s="14">
        <f>IF(ISNUMBER('R.I.C.'!AF13),'R.I.C.'!AF13,"")</f>
      </c>
    </row>
    <row r="17" spans="2:5" ht="15.75" thickBot="1">
      <c r="B17" s="189"/>
      <c r="C17" s="12">
        <f t="shared" si="0"/>
      </c>
      <c r="D17" s="13">
        <f>IF(ISTEXT('R.I.C.'!AE14),'R.I.C.'!AE14,"")</f>
      </c>
      <c r="E17" s="14">
        <f>IF(ISNUMBER('R.I.C.'!AF14),'R.I.C.'!AF14,"")</f>
      </c>
    </row>
    <row r="18" spans="2:5" ht="15.75" thickBot="1">
      <c r="B18" s="189"/>
      <c r="C18" s="12">
        <f t="shared" si="0"/>
      </c>
      <c r="D18" s="13">
        <f>IF(ISTEXT('R.I.C.'!AE15),'R.I.C.'!AE15,"")</f>
      </c>
      <c r="E18" s="14">
        <f>IF(ISNUMBER('R.I.C.'!AF15),'R.I.C.'!AF15,"")</f>
      </c>
    </row>
    <row r="19" spans="2:5" ht="15.75" thickBot="1">
      <c r="B19" s="189"/>
      <c r="C19" s="12">
        <f t="shared" si="0"/>
      </c>
      <c r="D19" s="13">
        <f>IF(ISTEXT('R.I.C.'!AE16),'R.I.C.'!AE16,"")</f>
      </c>
      <c r="E19" s="14">
        <f>IF(ISNUMBER('R.I.C.'!AF16),'R.I.C.'!AF16,"")</f>
      </c>
    </row>
    <row r="20" spans="2:5" ht="15.75" thickBot="1">
      <c r="B20" s="189"/>
      <c r="C20" s="12">
        <f t="shared" si="0"/>
      </c>
      <c r="D20" s="13">
        <f>IF(ISTEXT('R.I.C.'!AE17),'R.I.C.'!AE17,"")</f>
      </c>
      <c r="E20" s="14">
        <f>IF(ISNUMBER('R.I.C.'!AF17),'R.I.C.'!AF17,"")</f>
      </c>
    </row>
    <row r="21" spans="2:5" ht="15.75" thickBot="1">
      <c r="B21" s="189"/>
      <c r="C21" s="12">
        <f t="shared" si="0"/>
      </c>
      <c r="D21" s="13">
        <f>IF(ISTEXT('R.I.C.'!AE18),'R.I.C.'!AE18,"")</f>
      </c>
      <c r="E21" s="14">
        <f>IF(ISNUMBER('R.I.C.'!AF18),'R.I.C.'!AF18,"")</f>
      </c>
    </row>
    <row r="22" spans="2:5" ht="15.75" thickBot="1">
      <c r="B22" s="189"/>
      <c r="C22" s="12">
        <f t="shared" si="0"/>
      </c>
      <c r="D22" s="13">
        <f>IF(ISTEXT('R.I.C.'!AE19),'R.I.C.'!AE19,"")</f>
      </c>
      <c r="E22" s="14">
        <f>IF(ISNUMBER('R.I.C.'!AF19),'R.I.C.'!AF19,"")</f>
      </c>
    </row>
    <row r="23" spans="2:5" ht="15.75" thickBot="1">
      <c r="B23" s="189"/>
      <c r="C23" s="12">
        <f t="shared" si="0"/>
      </c>
      <c r="D23" s="13">
        <f>IF(ISTEXT('R.I.C.'!AE20),'R.I.C.'!AE20,"")</f>
      </c>
      <c r="E23" s="14">
        <f>IF(ISNUMBER('R.I.C.'!AF20),'R.I.C.'!AF20,"")</f>
      </c>
    </row>
    <row r="24" spans="2:5" ht="15.75" thickBot="1">
      <c r="B24" s="189"/>
      <c r="C24" s="12">
        <f t="shared" si="0"/>
      </c>
      <c r="D24" s="13">
        <f>IF(ISTEXT('R.I.C.'!AE21),'R.I.C.'!AE21,"")</f>
      </c>
      <c r="E24" s="14">
        <f>IF(ISNUMBER('R.I.C.'!AF21),'R.I.C.'!AF21,"")</f>
      </c>
    </row>
    <row r="25" spans="2:5" ht="15.75" thickBot="1">
      <c r="B25" s="189"/>
      <c r="C25" s="12">
        <f t="shared" si="0"/>
      </c>
      <c r="D25" s="13">
        <f>IF(ISTEXT('R.I.C.'!AE22),'R.I.C.'!AE22,"")</f>
      </c>
      <c r="E25" s="14">
        <f>IF(ISNUMBER('R.I.C.'!AF22),'R.I.C.'!AF22,"")</f>
      </c>
    </row>
    <row r="26" spans="2:5" ht="15.75" thickBot="1">
      <c r="B26" s="189"/>
      <c r="C26" s="12">
        <f t="shared" si="0"/>
      </c>
      <c r="D26" s="13">
        <f>IF(ISTEXT('R.I.C.'!AE23),'R.I.C.'!AE23,"")</f>
      </c>
      <c r="E26" s="14">
        <f>IF(ISNUMBER('R.I.C.'!AF23),'R.I.C.'!AF23,"")</f>
      </c>
    </row>
    <row r="27" spans="2:5" ht="15.75" thickBot="1">
      <c r="B27" s="189"/>
      <c r="C27" s="12">
        <f t="shared" si="0"/>
      </c>
      <c r="D27" s="13">
        <f>IF(ISTEXT('R.I.C.'!AE24),'R.I.C.'!AE24,"")</f>
      </c>
      <c r="E27" s="14">
        <f>IF(ISNUMBER('R.I.C.'!AF24),'R.I.C.'!AF24,"")</f>
      </c>
    </row>
    <row r="28" spans="2:5" ht="15.75" thickBot="1">
      <c r="B28" s="189"/>
      <c r="C28" s="12">
        <f t="shared" si="0"/>
      </c>
      <c r="D28" s="13">
        <f>IF(ISTEXT('R.I.C.'!AE25),'R.I.C.'!AE25,"")</f>
      </c>
      <c r="E28" s="14">
        <f>IF(ISNUMBER('R.I.C.'!AF25),'R.I.C.'!AF25,"")</f>
      </c>
    </row>
    <row r="29" spans="2:5" ht="15.75" thickBot="1">
      <c r="B29" s="189"/>
      <c r="C29" s="12">
        <f t="shared" si="0"/>
      </c>
      <c r="D29" s="13">
        <f>IF(ISTEXT('R.I.C.'!AE26),'R.I.C.'!AE26,"")</f>
      </c>
      <c r="E29" s="14">
        <f>IF(ISNUMBER('R.I.C.'!AF26),'R.I.C.'!AF26,"")</f>
      </c>
    </row>
    <row r="30" spans="2:5" ht="15.75" thickBot="1">
      <c r="B30" s="189"/>
      <c r="C30" s="12">
        <f t="shared" si="0"/>
      </c>
      <c r="D30" s="13">
        <f>IF(ISTEXT('R.I.C.'!AE27),'R.I.C.'!AE27,"")</f>
      </c>
      <c r="E30" s="14">
        <f>IF(ISNUMBER('R.I.C.'!AF27),'R.I.C.'!AF27,"")</f>
      </c>
    </row>
    <row r="31" spans="2:5" ht="15.75" thickBot="1">
      <c r="B31" s="189"/>
      <c r="C31" s="12">
        <f t="shared" si="0"/>
      </c>
      <c r="D31" s="13">
        <f>IF(ISTEXT('R.I.C.'!AE28),'R.I.C.'!AE28,"")</f>
      </c>
      <c r="E31" s="14">
        <f>IF(ISNUMBER('R.I.C.'!AF28),'R.I.C.'!AF28,"")</f>
      </c>
    </row>
    <row r="32" spans="2:5" ht="15.75" thickBot="1">
      <c r="B32" s="189"/>
      <c r="C32" s="12">
        <f t="shared" si="0"/>
      </c>
      <c r="D32" s="13">
        <f>IF(ISTEXT('R.I.C.'!AE29),'R.I.C.'!AE29,"")</f>
      </c>
      <c r="E32" s="14">
        <f>IF(ISNUMBER('R.I.C.'!AF29),'R.I.C.'!AF29,"")</f>
      </c>
    </row>
    <row r="33" spans="2:5" ht="15.75" thickBot="1">
      <c r="B33" s="189"/>
      <c r="C33" s="12">
        <f t="shared" si="0"/>
      </c>
      <c r="D33" s="13">
        <f>IF(ISTEXT('R.I.C.'!AE30),'R.I.C.'!AE30,"")</f>
      </c>
      <c r="E33" s="14">
        <f>IF(ISNUMBER('R.I.C.'!AF30),'R.I.C.'!AF30,"")</f>
      </c>
    </row>
    <row r="34" spans="2:5" ht="15.75" thickBot="1">
      <c r="B34" s="189"/>
      <c r="C34" s="12">
        <f t="shared" si="0"/>
      </c>
      <c r="D34" s="13">
        <f>IF(ISTEXT('R.I.C.'!AE31),'R.I.C.'!AE31,"")</f>
      </c>
      <c r="E34" s="14">
        <f>IF(ISNUMBER('R.I.C.'!AF31),'R.I.C.'!AF31,"")</f>
      </c>
    </row>
    <row r="35" spans="2:5" ht="15.75" thickBot="1">
      <c r="B35" s="189"/>
      <c r="C35" s="12">
        <f t="shared" si="0"/>
      </c>
      <c r="D35" s="13">
        <f>IF(ISTEXT('R.I.C.'!AE32),'R.I.C.'!AE32,"")</f>
      </c>
      <c r="E35" s="14">
        <f>IF(ISNUMBER('R.I.C.'!AF32),'R.I.C.'!AF32,"")</f>
      </c>
    </row>
    <row r="36" spans="2:5" ht="15.75" thickBot="1">
      <c r="B36" s="189"/>
      <c r="C36" s="12">
        <f t="shared" si="0"/>
      </c>
      <c r="D36" s="13">
        <f>IF(ISTEXT('R.I.C.'!AE33),'R.I.C.'!AE33,"")</f>
      </c>
      <c r="E36" s="14">
        <f>IF(ISNUMBER('R.I.C.'!AF33),'R.I.C.'!AF33,"")</f>
      </c>
    </row>
    <row r="37" spans="2:5" ht="15.75" thickBot="1">
      <c r="B37" s="189"/>
      <c r="C37" s="12">
        <f t="shared" si="0"/>
      </c>
      <c r="D37" s="13">
        <f>IF(ISTEXT('R.I.C.'!AE34),'R.I.C.'!AE34,"")</f>
      </c>
      <c r="E37" s="14">
        <f>IF(ISNUMBER('R.I.C.'!AF34),'R.I.C.'!AF34,"")</f>
      </c>
    </row>
    <row r="38" spans="2:5" ht="15.75" thickBot="1">
      <c r="B38" s="189"/>
      <c r="C38" s="12">
        <f t="shared" si="0"/>
      </c>
      <c r="D38" s="13">
        <f>IF(ISTEXT('R.I.C.'!AE35),'R.I.C.'!AE35,"")</f>
      </c>
      <c r="E38" s="14">
        <f>IF(ISNUMBER('R.I.C.'!AF35),'R.I.C.'!AF35,"")</f>
      </c>
    </row>
    <row r="39" spans="2:5" ht="15.75" thickBot="1">
      <c r="B39" s="189"/>
      <c r="C39" s="12">
        <f aca="true" t="shared" si="1" ref="C39:C66">IF(D39="","",IF(ISNUMBER(SEARCH("Bârlad",D39)),"Municipiu",IF(ISNUMBER(SEARCH("Vaslui",D39)),"Municipiu",IF(ISNUMBER(SEARCH("Huși",D39)),"Municipiu",IF(ISNUMBER(SEARCH("Murgeni",D39)),"Oraș",IF(ISNUMBER(SEARCH("Negrești",D39)),"Oraș",IF(ISTEXT(D39),"Comună","")))))))</f>
      </c>
      <c r="D39" s="13">
        <f>IF(ISTEXT('R.I.C.'!AE36),'R.I.C.'!AE36,"")</f>
      </c>
      <c r="E39" s="14">
        <f>IF(ISNUMBER('R.I.C.'!AF36),'R.I.C.'!AF36,"")</f>
      </c>
    </row>
    <row r="40" spans="2:5" ht="15.75" thickBot="1">
      <c r="B40" s="189"/>
      <c r="C40" s="12">
        <f t="shared" si="0"/>
      </c>
      <c r="D40" s="13">
        <f>IF(ISTEXT('R.I.C.'!AE37),'R.I.C.'!AE37,"")</f>
      </c>
      <c r="E40" s="14">
        <f>IF(ISNUMBER('R.I.C.'!AF37),'R.I.C.'!AF37,"")</f>
      </c>
    </row>
    <row r="41" spans="2:5" ht="15.75" thickBot="1">
      <c r="B41" s="189"/>
      <c r="C41" s="12">
        <f t="shared" si="0"/>
      </c>
      <c r="D41" s="13">
        <f>IF(ISTEXT('R.I.C.'!AE38),'R.I.C.'!AE38,"")</f>
      </c>
      <c r="E41" s="14">
        <f>IF(ISNUMBER('R.I.C.'!AF38),'R.I.C.'!AF38,"")</f>
      </c>
    </row>
    <row r="42" spans="2:5" ht="15.75" thickBot="1">
      <c r="B42" s="189"/>
      <c r="C42" s="12">
        <f t="shared" si="0"/>
      </c>
      <c r="D42" s="13">
        <f>IF(ISTEXT('R.I.C.'!AE39),'R.I.C.'!AE39,"")</f>
      </c>
      <c r="E42" s="14">
        <f>IF(ISNUMBER('R.I.C.'!AF39),'R.I.C.'!AF39,"")</f>
      </c>
    </row>
    <row r="43" spans="2:5" ht="15.75" thickBot="1">
      <c r="B43" s="189"/>
      <c r="C43" s="12">
        <f t="shared" si="0"/>
      </c>
      <c r="D43" s="13">
        <f>IF(ISTEXT('R.I.C.'!AE40),'R.I.C.'!AE40,"")</f>
      </c>
      <c r="E43" s="14">
        <f>IF(ISNUMBER('R.I.C.'!AF40),'R.I.C.'!AF40,"")</f>
      </c>
    </row>
    <row r="44" spans="2:5" ht="15.75" thickBot="1">
      <c r="B44" s="189"/>
      <c r="C44" s="12">
        <f>IF(D44="","",IF(ISNUMBER(SEARCH("Bârlad",D44)),"Municipiu",IF(ISNUMBER(SEARCH("Vaslui",D44)),"Municipiu",IF(ISNUMBER(SEARCH("Huși",D44)),"Municipiu",IF(ISNUMBER(SEARCH("Murgeni",D44)),"Oraș",IF(ISNUMBER(SEARCH("Negrești",D44)),"Oraș",IF(ISTEXT(D44),"Comună","")))))))</f>
      </c>
      <c r="D44" s="13">
        <f>IF(ISTEXT('R.I.C.'!AE41),'R.I.C.'!AE41,"")</f>
      </c>
      <c r="E44" s="14">
        <f>IF(ISNUMBER('R.I.C.'!AF41),'R.I.C.'!AF41,"")</f>
      </c>
    </row>
    <row r="45" spans="2:5" ht="15.75" thickBot="1">
      <c r="B45" s="189"/>
      <c r="C45" s="12">
        <f t="shared" si="1"/>
      </c>
      <c r="D45" s="13">
        <f>IF(ISTEXT('R.I.C.'!AE42),'R.I.C.'!AE42,"")</f>
      </c>
      <c r="E45" s="14">
        <f>IF(ISNUMBER('R.I.C.'!AF42),'R.I.C.'!AF42,"")</f>
      </c>
    </row>
    <row r="46" spans="2:5" ht="15.75" thickBot="1">
      <c r="B46" s="189"/>
      <c r="C46" s="12">
        <f t="shared" si="0"/>
      </c>
      <c r="D46" s="13">
        <f>IF(ISTEXT('R.I.C.'!AE43),'R.I.C.'!AE43,"")</f>
      </c>
      <c r="E46" s="14">
        <f>IF(ISNUMBER('R.I.C.'!AF43),'R.I.C.'!AF43,"")</f>
      </c>
    </row>
    <row r="47" spans="2:5" ht="15.75" thickBot="1">
      <c r="B47" s="189"/>
      <c r="C47" s="12">
        <f t="shared" si="0"/>
      </c>
      <c r="D47" s="13">
        <f>IF(ISTEXT('R.I.C.'!AE44),'R.I.C.'!AE44,"")</f>
      </c>
      <c r="E47" s="14">
        <f>IF(ISNUMBER('R.I.C.'!AF44),'R.I.C.'!AF44,"")</f>
      </c>
    </row>
    <row r="48" spans="2:5" ht="15.75" thickBot="1">
      <c r="B48" s="189"/>
      <c r="C48" s="12">
        <f t="shared" si="0"/>
      </c>
      <c r="D48" s="13">
        <f>IF(ISTEXT('R.I.C.'!AE45),'R.I.C.'!AE45,"")</f>
      </c>
      <c r="E48" s="14">
        <f>IF(ISNUMBER('R.I.C.'!AF45),'R.I.C.'!AF45,"")</f>
      </c>
    </row>
    <row r="49" spans="2:5" ht="15.75" thickBot="1">
      <c r="B49" s="190"/>
      <c r="C49" s="12">
        <f t="shared" si="0"/>
      </c>
      <c r="D49" s="13">
        <f>IF(ISTEXT('R.I.C.'!AE46),'R.I.C.'!AE46,"")</f>
      </c>
      <c r="E49" s="14">
        <f>IF(ISNUMBER('R.I.C.'!AF46),'R.I.C.'!AF46,"")</f>
      </c>
    </row>
    <row r="50" spans="2:5" ht="15.75" customHeight="1" thickBot="1">
      <c r="B50" s="186" t="s">
        <v>9</v>
      </c>
      <c r="C50" s="15">
        <f t="shared" si="1"/>
      </c>
      <c r="D50" s="16">
        <f>IF(ISTEXT('R.I.C.'!AI5),'R.I.C.'!AI5,"")</f>
      </c>
      <c r="E50" s="17">
        <f>IF(ISNUMBER('R.I.C.'!AJ5),'R.I.C.'!AJ5,"")</f>
      </c>
    </row>
    <row r="51" spans="2:5" ht="15.75" thickBot="1">
      <c r="B51" s="187"/>
      <c r="C51" s="15">
        <f>IF(D51="","",IF(ISNUMBER(SEARCH("Bârlad",D51)),"Municipiu",IF(ISNUMBER(SEARCH("Vaslui",D51)),"Municipiu",IF(ISNUMBER(SEARCH("Huși",D51)),"Municipiu",IF(ISNUMBER(SEARCH("Murgeni",D51)),"Oraș",IF(ISNUMBER(SEARCH("Negrești",D51)),"Oraș",IF(ISTEXT(D51),"Comună","")))))))</f>
      </c>
      <c r="D51" s="16">
        <f>IF(ISTEXT('R.I.C.'!AI6),'R.I.C.'!AI6,"")</f>
      </c>
      <c r="E51" s="17">
        <f>IF(ISNUMBER('R.I.C.'!AJ6),'R.I.C.'!AJ6,"")</f>
      </c>
    </row>
    <row r="52" spans="2:5" ht="15.75" thickBot="1">
      <c r="B52" s="187"/>
      <c r="C52" s="15">
        <f t="shared" si="1"/>
      </c>
      <c r="D52" s="16">
        <f>IF(ISTEXT('R.I.C.'!AI7),'R.I.C.'!AI7,"")</f>
      </c>
      <c r="E52" s="17">
        <f>IF(ISNUMBER('R.I.C.'!AJ7),'R.I.C.'!AJ7,"")</f>
      </c>
    </row>
    <row r="53" spans="2:5" ht="15.75" thickBot="1">
      <c r="B53" s="187"/>
      <c r="C53" s="15">
        <f t="shared" si="1"/>
      </c>
      <c r="D53" s="16">
        <f>IF(ISTEXT('R.I.C.'!AI8),'R.I.C.'!AI8,"")</f>
      </c>
      <c r="E53" s="17">
        <f>IF(ISNUMBER('R.I.C.'!AJ8),'R.I.C.'!AJ8,"")</f>
      </c>
    </row>
    <row r="54" spans="2:5" ht="15.75" thickBot="1">
      <c r="B54" s="187"/>
      <c r="C54" s="15">
        <f t="shared" si="1"/>
      </c>
      <c r="D54" s="16">
        <f>IF(ISTEXT('R.I.C.'!AI9),'R.I.C.'!AI9,"")</f>
      </c>
      <c r="E54" s="17">
        <f>IF(ISNUMBER('R.I.C.'!AJ9),'R.I.C.'!AJ9,"")</f>
      </c>
    </row>
    <row r="55" spans="2:5" ht="15.75" thickBot="1">
      <c r="B55" s="187"/>
      <c r="C55" s="15">
        <f t="shared" si="1"/>
      </c>
      <c r="D55" s="16">
        <f>IF(ISTEXT('R.I.C.'!AI10),'R.I.C.'!AI10,"")</f>
      </c>
      <c r="E55" s="17">
        <f>IF(ISNUMBER('R.I.C.'!AJ10),'R.I.C.'!AJ10,"")</f>
      </c>
    </row>
    <row r="56" spans="2:5" ht="15.75" thickBot="1">
      <c r="B56" s="187"/>
      <c r="C56" s="15">
        <f t="shared" si="1"/>
      </c>
      <c r="D56" s="16">
        <f>IF(ISTEXT('R.I.C.'!AI11),'R.I.C.'!AI11,"")</f>
      </c>
      <c r="E56" s="17">
        <f>IF(ISNUMBER('R.I.C.'!AJ11),'R.I.C.'!AJ11,"")</f>
      </c>
    </row>
    <row r="57" spans="2:5" ht="15.75" thickBot="1">
      <c r="B57" s="187"/>
      <c r="C57" s="15">
        <f t="shared" si="1"/>
      </c>
      <c r="D57" s="16">
        <f>IF(ISTEXT('R.I.C.'!AI12),'R.I.C.'!AI12,"")</f>
      </c>
      <c r="E57" s="17">
        <f>IF(ISNUMBER('R.I.C.'!AJ12),'R.I.C.'!AJ12,"")</f>
      </c>
    </row>
    <row r="58" spans="2:5" ht="15.75" thickBot="1">
      <c r="B58" s="187"/>
      <c r="C58" s="15">
        <f>IF(D58="","",IF(ISNUMBER(SEARCH("Bârlad",D58)),"Municipiu",IF(ISNUMBER(SEARCH("Vaslui",D58)),"Municipiu",IF(ISNUMBER(SEARCH("Huși",D58)),"Municipiu",IF(ISNUMBER(SEARCH("Murgeni",D58)),"Oraș",IF(ISNUMBER(SEARCH("Negrești",D58)),"Oraș",IF(ISTEXT(D58),"Comună","")))))))</f>
      </c>
      <c r="D58" s="16">
        <f>IF(ISTEXT('R.I.C.'!AI13),'R.I.C.'!AI13,"")</f>
      </c>
      <c r="E58" s="17">
        <f>IF(ISNUMBER('R.I.C.'!AJ13),'R.I.C.'!AJ13,"")</f>
      </c>
    </row>
    <row r="59" spans="2:5" ht="15.75" thickBot="1">
      <c r="B59" s="187"/>
      <c r="C59" s="15">
        <f t="shared" si="1"/>
      </c>
      <c r="D59" s="16">
        <f>IF(ISTEXT('R.I.C.'!AI14),'R.I.C.'!AI14,"")</f>
      </c>
      <c r="E59" s="17">
        <f>IF(ISNUMBER('R.I.C.'!AJ14),'R.I.C.'!AJ14,"")</f>
      </c>
    </row>
    <row r="60" spans="2:5" ht="15.75" thickBot="1">
      <c r="B60" s="187"/>
      <c r="C60" s="15">
        <f t="shared" si="1"/>
      </c>
      <c r="D60" s="16">
        <f>IF(ISTEXT('R.I.C.'!AI15),'R.I.C.'!AI15,"")</f>
      </c>
      <c r="E60" s="17">
        <f>IF(ISNUMBER('R.I.C.'!AJ15),'R.I.C.'!AJ15,"")</f>
      </c>
    </row>
    <row r="61" spans="2:5" ht="15.75" thickBot="1">
      <c r="B61" s="187"/>
      <c r="C61" s="15">
        <f t="shared" si="1"/>
      </c>
      <c r="D61" s="16">
        <f>IF(ISTEXT('R.I.C.'!AI16),'R.I.C.'!AI16,"")</f>
      </c>
      <c r="E61" s="17">
        <f>IF(ISNUMBER('R.I.C.'!AJ16),'R.I.C.'!AJ16,"")</f>
      </c>
    </row>
    <row r="62" spans="2:5" ht="15.75" thickBot="1">
      <c r="B62" s="187"/>
      <c r="C62" s="15">
        <f t="shared" si="1"/>
      </c>
      <c r="D62" s="16">
        <f>IF(ISTEXT('R.I.C.'!AI17),'R.I.C.'!AI17,"")</f>
      </c>
      <c r="E62" s="17">
        <f>IF(ISNUMBER('R.I.C.'!AJ17),'R.I.C.'!AJ17,"")</f>
      </c>
    </row>
    <row r="63" spans="2:5" ht="15.75" thickBot="1">
      <c r="B63" s="187"/>
      <c r="C63" s="15">
        <f t="shared" si="1"/>
      </c>
      <c r="D63" s="16">
        <f>IF(ISTEXT('R.I.C.'!AI18),'R.I.C.'!AI18,"")</f>
      </c>
      <c r="E63" s="17">
        <f>IF(ISNUMBER('R.I.C.'!AJ18),'R.I.C.'!AJ18,"")</f>
      </c>
    </row>
    <row r="64" spans="2:5" ht="15.75" thickBot="1">
      <c r="B64" s="187"/>
      <c r="C64" s="15">
        <f t="shared" si="1"/>
      </c>
      <c r="D64" s="16">
        <f>IF(ISTEXT('R.I.C.'!AI19),'R.I.C.'!AI19,"")</f>
      </c>
      <c r="E64" s="17">
        <f>IF(ISNUMBER('R.I.C.'!AJ19),'R.I.C.'!AJ19,"")</f>
      </c>
    </row>
    <row r="65" spans="2:5" ht="15.75" thickBot="1">
      <c r="B65" s="187"/>
      <c r="C65" s="15">
        <f t="shared" si="1"/>
      </c>
      <c r="D65" s="16">
        <f>IF(ISTEXT('R.I.C.'!AI20),'R.I.C.'!AI20,"")</f>
      </c>
      <c r="E65" s="17">
        <f>IF(ISNUMBER('R.I.C.'!AJ20),'R.I.C.'!AJ20,"")</f>
      </c>
    </row>
    <row r="66" spans="2:5" ht="15.75" thickBot="1">
      <c r="B66" s="187"/>
      <c r="C66" s="15">
        <f t="shared" si="1"/>
      </c>
      <c r="D66" s="16">
        <f>IF(ISTEXT('R.I.C.'!AI21),'R.I.C.'!AI21,"")</f>
      </c>
      <c r="E66" s="17">
        <f>IF(ISNUMBER('R.I.C.'!AJ21),'R.I.C.'!AJ21,"")</f>
      </c>
    </row>
    <row r="67" spans="2:5" ht="15.75" thickBot="1">
      <c r="B67" s="20"/>
      <c r="C67" s="10"/>
      <c r="D67" s="10"/>
      <c r="E67" s="50"/>
    </row>
    <row r="68" spans="2:5" ht="33.75" customHeight="1" thickBot="1">
      <c r="B68" s="183" t="s">
        <v>10</v>
      </c>
      <c r="C68" s="184"/>
      <c r="D68" s="185"/>
      <c r="E68" s="52"/>
    </row>
    <row r="69" spans="2:5" ht="34.5" customHeight="1">
      <c r="B69" s="40" t="s">
        <v>20</v>
      </c>
      <c r="C69" s="41" t="s">
        <v>8</v>
      </c>
      <c r="D69" s="41" t="s">
        <v>9</v>
      </c>
      <c r="E69" s="50"/>
    </row>
    <row r="70" spans="2:5" ht="18" customHeight="1">
      <c r="B70" s="18" t="s">
        <v>11</v>
      </c>
      <c r="C70" s="19">
        <f>COUNTIF(C8:C49,"Municipiu")</f>
        <v>0</v>
      </c>
      <c r="D70" s="19">
        <f>COUNTIF(C50:C66,"Municipiu")</f>
        <v>0</v>
      </c>
      <c r="E70" s="50"/>
    </row>
    <row r="71" spans="2:5" ht="18" customHeight="1">
      <c r="B71" s="18" t="s">
        <v>12</v>
      </c>
      <c r="C71" s="19">
        <f>COUNTIF(C8:C49,"Oraș")</f>
        <v>0</v>
      </c>
      <c r="D71" s="19">
        <f>COUNTIF(C50:C66,"Oraș")</f>
        <v>0</v>
      </c>
      <c r="E71" s="50"/>
    </row>
    <row r="72" spans="2:5" ht="18" customHeight="1">
      <c r="B72" s="18" t="s">
        <v>13</v>
      </c>
      <c r="C72" s="19">
        <f>COUNTIF(C8:C49,"Comună")</f>
        <v>1</v>
      </c>
      <c r="D72" s="19">
        <f>COUNTIF(C50:C66,"Comună")</f>
        <v>0</v>
      </c>
      <c r="E72" s="50"/>
    </row>
    <row r="73" spans="2:5" ht="34.5" customHeight="1">
      <c r="B73" s="42" t="s">
        <v>22</v>
      </c>
      <c r="C73" s="43">
        <f>SUM(C70:C72)</f>
        <v>1</v>
      </c>
      <c r="D73" s="49">
        <f>SUM(D70:D72)</f>
        <v>0</v>
      </c>
      <c r="E73" s="54">
        <f>SUM(C73:D73)</f>
        <v>1</v>
      </c>
    </row>
    <row r="74" spans="2:5" ht="15">
      <c r="B74" s="10"/>
      <c r="D74" s="10"/>
      <c r="E74" s="50"/>
    </row>
    <row r="75" ht="15">
      <c r="C75" s="11" t="s">
        <v>14</v>
      </c>
    </row>
    <row r="76" spans="2:4" ht="21">
      <c r="B76" s="4"/>
      <c r="C76" s="5"/>
      <c r="D76" s="6"/>
    </row>
    <row r="77" spans="2:4" ht="21">
      <c r="B77" s="126"/>
      <c r="C77" s="127"/>
      <c r="D77" s="127"/>
    </row>
    <row r="78" spans="2:4" ht="21">
      <c r="B78" s="126"/>
      <c r="C78" s="127"/>
      <c r="D78" s="127"/>
    </row>
    <row r="79" spans="2:4" ht="21">
      <c r="B79" s="126"/>
      <c r="C79" s="125"/>
      <c r="D79" s="125"/>
    </row>
    <row r="80" spans="2:4" ht="21">
      <c r="B80" s="126"/>
      <c r="C80" s="127"/>
      <c r="D80" s="127"/>
    </row>
  </sheetData>
  <sheetProtection/>
  <mergeCells count="4">
    <mergeCell ref="B3:E3"/>
    <mergeCell ref="B68:D68"/>
    <mergeCell ref="B50:B66"/>
    <mergeCell ref="B8:B49"/>
  </mergeCells>
  <conditionalFormatting sqref="D8:H49">
    <cfRule type="duplicateValues" priority="1" dxfId="18" stopIfTrue="1">
      <formula>AND(COUNTIF($D$8:$H$49,D8)&gt;1,NOT(ISBLANK(D8)))</formula>
    </cfRule>
  </conditionalFormatting>
  <conditionalFormatting sqref="D50:H66">
    <cfRule type="duplicateValues" priority="29" dxfId="19" stopIfTrue="1">
      <formula>AND(COUNTIF($D$50:$H$66,D50)&gt;1,NOT(ISBLANK(D50)))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75"/>
  <sheetViews>
    <sheetView zoomScale="70" zoomScaleNormal="70" zoomScalePageLayoutView="0" workbookViewId="0" topLeftCell="A1">
      <selection activeCell="B3" sqref="B3:E68"/>
    </sheetView>
  </sheetViews>
  <sheetFormatPr defaultColWidth="9.140625" defaultRowHeight="15"/>
  <cols>
    <col min="2" max="2" width="28.28125" style="0" customWidth="1"/>
    <col min="3" max="3" width="28.8515625" style="0" customWidth="1"/>
    <col min="4" max="5" width="24.140625" style="0" customWidth="1"/>
  </cols>
  <sheetData>
    <row r="2" ht="15.75" thickBot="1"/>
    <row r="3" spans="2:5" ht="16.5" thickBot="1">
      <c r="B3" s="180" t="s">
        <v>15</v>
      </c>
      <c r="C3" s="181"/>
      <c r="D3" s="181"/>
      <c r="E3" s="182"/>
    </row>
    <row r="4" spans="2:5" ht="15.75">
      <c r="B4" s="203"/>
      <c r="C4" s="203"/>
      <c r="D4" s="203"/>
      <c r="E4" s="203"/>
    </row>
    <row r="5" ht="15.75" thickBot="1"/>
    <row r="6" spans="2:4" ht="15.75" thickBot="1">
      <c r="B6" s="25" t="s">
        <v>3</v>
      </c>
      <c r="C6" s="23" t="s">
        <v>16</v>
      </c>
      <c r="D6" s="57">
        <f>'R.I.C.'!J91</f>
        <v>0.33482954306290585</v>
      </c>
    </row>
    <row r="7" spans="2:3" ht="15.75" thickBot="1">
      <c r="B7" s="26"/>
      <c r="C7" s="21"/>
    </row>
    <row r="8" spans="2:5" ht="45.75" thickBot="1">
      <c r="B8" s="27" t="s">
        <v>4</v>
      </c>
      <c r="C8" s="28" t="s">
        <v>17</v>
      </c>
      <c r="D8" s="28" t="s">
        <v>6</v>
      </c>
      <c r="E8" s="28" t="s">
        <v>7</v>
      </c>
    </row>
    <row r="9" spans="2:8" ht="15.75" thickBot="1">
      <c r="B9" s="191" t="s">
        <v>18</v>
      </c>
      <c r="C9" s="55" t="str">
        <f>IF(D9="","",IF(ISNUMBER(SEARCH("Bârlad",D9)),"Municipiu",IF(ISNUMBER(SEARCH("Vaslui",D9)),"Municipiu",IF(ISNUMBER(SEARCH("Huși",D9)),"Municipiu",IF(ISNUMBER(SEARCH("Murgeni",D9)),"Oraș",IF(ISNUMBER(SEARCH("Negrești",D9)),"Oraș",IF(ISTEXT(D9),"Comună","")))))))</f>
        <v>Comună</v>
      </c>
      <c r="D9" s="55" t="str">
        <f>IF(ISTEXT('R.I.C.'!AG5),'R.I.C.'!AG5,"")</f>
        <v>VĂLENI</v>
      </c>
      <c r="E9" s="46">
        <f>IF(ISNUMBER('R.I.C.'!AH5),'R.I.C.'!AH5,"")</f>
        <v>2.176278563656148</v>
      </c>
      <c r="H9" s="48"/>
    </row>
    <row r="10" spans="2:8" ht="15.75" thickBot="1">
      <c r="B10" s="192"/>
      <c r="C10" s="55" t="str">
        <f aca="true" t="shared" si="0" ref="C10:C43">IF(D10="","",IF(ISNUMBER(SEARCH("Bârlad",D10)),"Municipiu",IF(ISNUMBER(SEARCH("Vaslui",D10)),"Municipiu",IF(ISNUMBER(SEARCH("Huși",D10)),"Municipiu",IF(ISNUMBER(SEARCH("Murgeni",D10)),"Oraș",IF(ISNUMBER(SEARCH("Negrești",D10)),"Oraș",IF(ISTEXT(D10),"Comună","")))))))</f>
        <v>Comună</v>
      </c>
      <c r="D10" s="55" t="str">
        <f>IF(ISTEXT('R.I.C.'!AG6),'R.I.C.'!AG6,"")</f>
        <v>BOGDĂNIŢA</v>
      </c>
      <c r="E10" s="46">
        <f>IF(ISNUMBER('R.I.C.'!AH6),'R.I.C.'!AH6,"")</f>
        <v>1.9933554817275747</v>
      </c>
      <c r="H10" s="48"/>
    </row>
    <row r="11" spans="2:8" ht="15.75" thickBot="1">
      <c r="B11" s="192"/>
      <c r="C11" s="55" t="str">
        <f t="shared" si="0"/>
        <v>Comună</v>
      </c>
      <c r="D11" s="55" t="str">
        <f>IF(ISTEXT('R.I.C.'!AG7),'R.I.C.'!AG7,"")</f>
        <v>POCHIDIA</v>
      </c>
      <c r="E11" s="46">
        <f>IF(ISNUMBER('R.I.C.'!AH7),'R.I.C.'!AH7,"")</f>
        <v>1.7431725740848345</v>
      </c>
      <c r="H11" s="48"/>
    </row>
    <row r="12" spans="2:8" ht="15.75" thickBot="1">
      <c r="B12" s="192"/>
      <c r="C12" s="55" t="str">
        <f t="shared" si="0"/>
        <v>Comună</v>
      </c>
      <c r="D12" s="55" t="str">
        <f>IF(ISTEXT('R.I.C.'!AG8),'R.I.C.'!AG8,"")</f>
        <v>MUNTENII DE SUS</v>
      </c>
      <c r="E12" s="46">
        <f>IF(ISNUMBER('R.I.C.'!AH8),'R.I.C.'!AH8,"")</f>
        <v>1.6455101081335215</v>
      </c>
      <c r="H12" s="48"/>
    </row>
    <row r="13" spans="2:8" ht="15.75" thickBot="1">
      <c r="B13" s="192"/>
      <c r="C13" s="55" t="str">
        <f t="shared" si="0"/>
        <v>Comună</v>
      </c>
      <c r="D13" s="55" t="str">
        <f>IF(ISTEXT('R.I.C.'!AG9),'R.I.C.'!AG9,"")</f>
        <v>BOGDANA</v>
      </c>
      <c r="E13" s="46">
        <f>IF(ISNUMBER('R.I.C.'!AH9),'R.I.C.'!AH9,"")</f>
        <v>1.3596193065941535</v>
      </c>
      <c r="H13" s="48"/>
    </row>
    <row r="14" spans="2:8" ht="15.75" thickBot="1">
      <c r="B14" s="192"/>
      <c r="C14" s="55" t="str">
        <f t="shared" si="0"/>
        <v>Comună</v>
      </c>
      <c r="D14" s="55" t="str">
        <f>IF(ISTEXT('R.I.C.'!AG10),'R.I.C.'!AG10,"")</f>
        <v>IBĂNEŞTI</v>
      </c>
      <c r="E14" s="46">
        <f>IF(ISNUMBER('R.I.C.'!AH10),'R.I.C.'!AH10,"")</f>
        <v>1.3605442176870748</v>
      </c>
      <c r="H14" s="48"/>
    </row>
    <row r="15" spans="2:8" ht="15.75" thickBot="1">
      <c r="B15" s="192"/>
      <c r="C15" s="55" t="str">
        <f t="shared" si="0"/>
        <v>Comună</v>
      </c>
      <c r="D15" s="55" t="str">
        <f>IF(ISTEXT('R.I.C.'!AG11),'R.I.C.'!AG11,"")</f>
        <v>ALEXANDRU VLAHUŢĂ</v>
      </c>
      <c r="E15" s="46">
        <f>IF(ISNUMBER('R.I.C.'!AH11),'R.I.C.'!AH11,"")</f>
        <v>1.3386880856760375</v>
      </c>
      <c r="H15" s="48"/>
    </row>
    <row r="16" spans="2:8" ht="15.75" thickBot="1">
      <c r="B16" s="192"/>
      <c r="C16" s="55" t="str">
        <f t="shared" si="0"/>
        <v>Comună</v>
      </c>
      <c r="D16" s="55" t="str">
        <f>IF(ISTEXT('R.I.C.'!AG12),'R.I.C.'!AG12,"")</f>
        <v>MICLEŞTI</v>
      </c>
      <c r="E16" s="46">
        <f>IF(ISNUMBER('R.I.C.'!AH12),'R.I.C.'!AH12,"")</f>
        <v>1.1990407673860912</v>
      </c>
      <c r="H16" s="48"/>
    </row>
    <row r="17" spans="2:8" ht="15.75" thickBot="1">
      <c r="B17" s="192"/>
      <c r="C17" s="55" t="str">
        <f t="shared" si="0"/>
        <v>Comună</v>
      </c>
      <c r="D17" s="55" t="str">
        <f>IF(ISTEXT('R.I.C.'!AG13),'R.I.C.'!AG13,"")</f>
        <v>TĂTĂRANI</v>
      </c>
      <c r="E17" s="46">
        <f>IF(ISNUMBER('R.I.C.'!AH13),'R.I.C.'!AH13,"")</f>
        <v>1.0070493454179255</v>
      </c>
      <c r="H17" s="48"/>
    </row>
    <row r="18" spans="2:8" ht="15.75" thickBot="1">
      <c r="B18" s="192"/>
      <c r="C18" s="55">
        <f t="shared" si="0"/>
      </c>
      <c r="D18" s="55">
        <f>IF(ISTEXT('R.I.C.'!AG14),'R.I.C.'!AG14,"")</f>
      </c>
      <c r="E18" s="46">
        <f>IF(ISNUMBER('R.I.C.'!AH14),'R.I.C.'!AH14,"")</f>
      </c>
      <c r="H18" s="48"/>
    </row>
    <row r="19" spans="2:8" ht="15.75" thickBot="1">
      <c r="B19" s="192"/>
      <c r="C19" s="55">
        <f t="shared" si="0"/>
      </c>
      <c r="D19" s="55">
        <f>IF(ISTEXT('R.I.C.'!AG15),'R.I.C.'!AG15,"")</f>
      </c>
      <c r="E19" s="46">
        <f>IF(ISNUMBER('R.I.C.'!AH15),'R.I.C.'!AH15,"")</f>
      </c>
      <c r="H19" s="48"/>
    </row>
    <row r="20" spans="2:8" ht="15.75" thickBot="1">
      <c r="B20" s="192"/>
      <c r="C20" s="55">
        <f t="shared" si="0"/>
      </c>
      <c r="D20" s="55">
        <f>IF(ISTEXT('R.I.C.'!AG16),'R.I.C.'!AG16,"")</f>
      </c>
      <c r="E20" s="46">
        <f>IF(ISNUMBER('R.I.C.'!AH16),'R.I.C.'!AH16,"")</f>
      </c>
      <c r="H20" s="48"/>
    </row>
    <row r="21" spans="2:8" ht="15.75" thickBot="1">
      <c r="B21" s="192"/>
      <c r="C21" s="55">
        <f t="shared" si="0"/>
      </c>
      <c r="D21" s="55">
        <f>IF(ISTEXT('R.I.C.'!AG17),'R.I.C.'!AG17,"")</f>
      </c>
      <c r="E21" s="46">
        <f>IF(ISNUMBER('R.I.C.'!AH17),'R.I.C.'!AH17,"")</f>
      </c>
      <c r="H21" s="48"/>
    </row>
    <row r="22" spans="2:8" ht="14.25" customHeight="1" thickBot="1">
      <c r="B22" s="192"/>
      <c r="C22" s="55">
        <f t="shared" si="0"/>
      </c>
      <c r="D22" s="55">
        <f>IF(ISTEXT('R.I.C.'!AG18),'R.I.C.'!AG18,"")</f>
      </c>
      <c r="E22" s="46">
        <f>IF(ISNUMBER('R.I.C.'!AH18),'R.I.C.'!AH18,"")</f>
      </c>
      <c r="H22" s="48"/>
    </row>
    <row r="23" spans="2:8" ht="14.25" customHeight="1" thickBot="1">
      <c r="B23" s="192"/>
      <c r="C23" s="55">
        <f t="shared" si="0"/>
      </c>
      <c r="D23" s="55">
        <f>IF(ISTEXT('R.I.C.'!AG19),'R.I.C.'!AG19,"")</f>
      </c>
      <c r="E23" s="46">
        <f>IF(ISNUMBER('R.I.C.'!AH19),'R.I.C.'!AH19,"")</f>
      </c>
      <c r="H23" s="48"/>
    </row>
    <row r="24" spans="2:8" ht="14.25" customHeight="1" thickBot="1">
      <c r="B24" s="192"/>
      <c r="C24" s="55">
        <f t="shared" si="0"/>
      </c>
      <c r="D24" s="55">
        <f>IF(ISTEXT('R.I.C.'!AG20),'R.I.C.'!AG20,"")</f>
      </c>
      <c r="E24" s="46">
        <f>IF(ISNUMBER('R.I.C.'!AH20),'R.I.C.'!AH20,"")</f>
      </c>
      <c r="H24" s="48"/>
    </row>
    <row r="25" spans="2:8" ht="15.75" thickBot="1">
      <c r="B25" s="192"/>
      <c r="C25" s="55">
        <f t="shared" si="0"/>
      </c>
      <c r="D25" s="55">
        <f>IF(ISTEXT('R.I.C.'!AG21),'R.I.C.'!AG21,"")</f>
      </c>
      <c r="E25" s="46">
        <f>IF(ISNUMBER('R.I.C.'!AH21),'R.I.C.'!AH21,"")</f>
      </c>
      <c r="H25" s="48"/>
    </row>
    <row r="26" spans="2:8" ht="15.75" thickBot="1">
      <c r="B26" s="192"/>
      <c r="C26" s="55">
        <f t="shared" si="0"/>
      </c>
      <c r="D26" s="55">
        <f>IF(ISTEXT('R.I.C.'!AG22),'R.I.C.'!AG22,"")</f>
      </c>
      <c r="E26" s="46">
        <f>IF(ISNUMBER('R.I.C.'!AH22),'R.I.C.'!AH22,"")</f>
      </c>
      <c r="H26" s="48"/>
    </row>
    <row r="27" spans="2:8" ht="15.75" thickBot="1">
      <c r="B27" s="192"/>
      <c r="C27" s="55">
        <f t="shared" si="0"/>
      </c>
      <c r="D27" s="55">
        <f>IF(ISTEXT('R.I.C.'!AG23),'R.I.C.'!AG23,"")</f>
      </c>
      <c r="E27" s="46">
        <f>IF(ISNUMBER('R.I.C.'!AH23),'R.I.C.'!AH23,"")</f>
      </c>
      <c r="H27" s="48"/>
    </row>
    <row r="28" spans="2:8" ht="15.75" thickBot="1">
      <c r="B28" s="192"/>
      <c r="C28" s="55">
        <f t="shared" si="0"/>
      </c>
      <c r="D28" s="55">
        <f>IF(ISTEXT('R.I.C.'!AG24),'R.I.C.'!AG24,"")</f>
      </c>
      <c r="E28" s="46">
        <f>IF(ISNUMBER('R.I.C.'!AH24),'R.I.C.'!AH24,"")</f>
      </c>
      <c r="H28" s="48"/>
    </row>
    <row r="29" spans="2:8" ht="15.75" thickBot="1">
      <c r="B29" s="192"/>
      <c r="C29" s="55">
        <f t="shared" si="0"/>
      </c>
      <c r="D29" s="55">
        <f>IF(ISTEXT('R.I.C.'!AG25),'R.I.C.'!AG25,"")</f>
      </c>
      <c r="E29" s="46">
        <f>IF(ISNUMBER('R.I.C.'!AH25),'R.I.C.'!AH25,"")</f>
      </c>
      <c r="H29" s="48"/>
    </row>
    <row r="30" spans="2:8" ht="15.75" thickBot="1">
      <c r="B30" s="192"/>
      <c r="C30" s="55">
        <f t="shared" si="0"/>
      </c>
      <c r="D30" s="55">
        <f>IF(ISTEXT('R.I.C.'!AG26),'R.I.C.'!AG26,"")</f>
      </c>
      <c r="E30" s="46">
        <f>IF(ISNUMBER('R.I.C.'!AH26),'R.I.C.'!AH26,"")</f>
      </c>
      <c r="H30" s="48"/>
    </row>
    <row r="31" spans="2:8" ht="15.75" thickBot="1">
      <c r="B31" s="192"/>
      <c r="C31" s="55">
        <f t="shared" si="0"/>
      </c>
      <c r="D31" s="55">
        <f>IF(ISTEXT('R.I.C.'!AG27),'R.I.C.'!AG27,"")</f>
      </c>
      <c r="E31" s="46">
        <f>IF(ISNUMBER('R.I.C.'!AH27),'R.I.C.'!AH27,"")</f>
      </c>
      <c r="H31" s="48"/>
    </row>
    <row r="32" spans="2:8" ht="15.75" thickBot="1">
      <c r="B32" s="192"/>
      <c r="C32" s="55">
        <f t="shared" si="0"/>
      </c>
      <c r="D32" s="55">
        <f>IF(ISTEXT('R.I.C.'!AG28),'R.I.C.'!AG28,"")</f>
      </c>
      <c r="E32" s="46">
        <f>IF(ISNUMBER('R.I.C.'!AH28),'R.I.C.'!AH28,"")</f>
      </c>
      <c r="H32" s="48"/>
    </row>
    <row r="33" spans="2:8" ht="15.75" thickBot="1">
      <c r="B33" s="192"/>
      <c r="C33" s="55">
        <f t="shared" si="0"/>
      </c>
      <c r="D33" s="55">
        <f>IF(ISTEXT('R.I.C.'!AG29),'R.I.C.'!AG29,"")</f>
      </c>
      <c r="E33" s="46">
        <f>IF(ISNUMBER('R.I.C.'!AH29),'R.I.C.'!AH29,"")</f>
      </c>
      <c r="H33" s="48"/>
    </row>
    <row r="34" spans="2:8" ht="15.75" thickBot="1">
      <c r="B34" s="192"/>
      <c r="C34" s="55">
        <f t="shared" si="0"/>
      </c>
      <c r="D34" s="55">
        <f>IF(ISTEXT('R.I.C.'!AG30),'R.I.C.'!AG30,"")</f>
      </c>
      <c r="E34" s="46">
        <f>IF(ISNUMBER('R.I.C.'!AH30),'R.I.C.'!AH30,"")</f>
      </c>
      <c r="H34" s="48"/>
    </row>
    <row r="35" spans="2:8" ht="15.75" thickBot="1">
      <c r="B35" s="192"/>
      <c r="C35" s="55">
        <f t="shared" si="0"/>
      </c>
      <c r="D35" s="55">
        <f>IF(ISTEXT('R.I.C.'!AG31),'R.I.C.'!AG31,"")</f>
      </c>
      <c r="E35" s="46">
        <f>IF(ISNUMBER('R.I.C.'!AH31),'R.I.C.'!AH31,"")</f>
      </c>
      <c r="H35" s="48"/>
    </row>
    <row r="36" spans="2:8" ht="15.75" thickBot="1">
      <c r="B36" s="192"/>
      <c r="C36" s="55">
        <f t="shared" si="0"/>
      </c>
      <c r="D36" s="55">
        <f>IF(ISTEXT('R.I.C.'!AG32),'R.I.C.'!AG32,"")</f>
      </c>
      <c r="E36" s="46">
        <f>IF(ISNUMBER('R.I.C.'!AH32),'R.I.C.'!AH32,"")</f>
      </c>
      <c r="H36" s="48"/>
    </row>
    <row r="37" spans="2:8" ht="15.75" thickBot="1">
      <c r="B37" s="192"/>
      <c r="C37" s="55">
        <f t="shared" si="0"/>
      </c>
      <c r="D37" s="55">
        <f>IF(ISTEXT('R.I.C.'!AG33),'R.I.C.'!AG33,"")</f>
      </c>
      <c r="E37" s="46">
        <f>IF(ISNUMBER('R.I.C.'!AH33),'R.I.C.'!AH33,"")</f>
      </c>
      <c r="H37" s="48"/>
    </row>
    <row r="38" spans="2:8" ht="15.75" thickBot="1">
      <c r="B38" s="192"/>
      <c r="C38" s="55">
        <f t="shared" si="0"/>
      </c>
      <c r="D38" s="55">
        <f>IF(ISTEXT('R.I.C.'!AG34),'R.I.C.'!AG34,"")</f>
      </c>
      <c r="E38" s="46">
        <f>IF(ISNUMBER('R.I.C.'!AH34),'R.I.C.'!AH34,"")</f>
      </c>
      <c r="H38" s="48"/>
    </row>
    <row r="39" spans="2:8" ht="15.75" thickBot="1">
      <c r="B39" s="192"/>
      <c r="C39" s="55">
        <f t="shared" si="0"/>
      </c>
      <c r="D39" s="55">
        <f>IF(ISTEXT('R.I.C.'!AG35),'R.I.C.'!AG35,"")</f>
      </c>
      <c r="E39" s="46">
        <f>IF(ISNUMBER('R.I.C.'!AH35),'R.I.C.'!AH35,"")</f>
      </c>
      <c r="H39" s="48"/>
    </row>
    <row r="40" spans="2:8" ht="15.75" thickBot="1">
      <c r="B40" s="192"/>
      <c r="C40" s="55">
        <f t="shared" si="0"/>
      </c>
      <c r="D40" s="55">
        <f>IF(ISTEXT('R.I.C.'!AG36),'R.I.C.'!AG36,"")</f>
      </c>
      <c r="E40" s="46">
        <f>IF(ISNUMBER('R.I.C.'!AH36),'R.I.C.'!AH36,"")</f>
      </c>
      <c r="H40" s="48"/>
    </row>
    <row r="41" spans="2:8" ht="15.75" thickBot="1">
      <c r="B41" s="192"/>
      <c r="C41" s="55">
        <f t="shared" si="0"/>
      </c>
      <c r="D41" s="55">
        <f>IF(ISTEXT('R.I.C.'!AG37),'R.I.C.'!AG37,"")</f>
      </c>
      <c r="E41" s="46">
        <f>IF(ISNUMBER('R.I.C.'!AH37),'R.I.C.'!AH37,"")</f>
      </c>
      <c r="H41" s="48"/>
    </row>
    <row r="42" spans="2:8" ht="15.75" thickBot="1">
      <c r="B42" s="192"/>
      <c r="C42" s="55">
        <f t="shared" si="0"/>
      </c>
      <c r="D42" s="55">
        <f>IF(ISTEXT('R.I.C.'!AG38),'R.I.C.'!AG38,"")</f>
      </c>
      <c r="E42" s="46">
        <f>IF(ISNUMBER('R.I.C.'!AH38),'R.I.C.'!AH38,"")</f>
      </c>
      <c r="H42" s="48"/>
    </row>
    <row r="43" spans="2:8" ht="15.75" thickBot="1">
      <c r="B43" s="193"/>
      <c r="C43" s="55">
        <f t="shared" si="0"/>
      </c>
      <c r="D43" s="55">
        <f>IF(ISTEXT('R.I.C.'!AG39),'R.I.C.'!AG39,"")</f>
      </c>
      <c r="E43" s="46">
        <f>IF(ISNUMBER('R.I.C.'!AH39),'R.I.C.'!AH39,"")</f>
      </c>
      <c r="H43" s="48"/>
    </row>
    <row r="44" spans="2:8" ht="15.75" thickBot="1">
      <c r="B44" s="194" t="s">
        <v>19</v>
      </c>
      <c r="C44" s="56">
        <f aca="true" t="shared" si="1" ref="C44:C60">IF(D44="","",IF(ISNUMBER(SEARCH("Bârlad",D44)),"Municipiu",IF(ISNUMBER(SEARCH("Vaslui",D44)),"Municipiu",IF(ISNUMBER(SEARCH("Huși",D44)),"Municipiu",IF(ISNUMBER(SEARCH("Murgeni",D44)),"Oraș",IF(ISNUMBER(SEARCH("Negrești",D44)),"Oraș",IF(ISTEXT(D44),"Comună","")))))))</f>
      </c>
      <c r="D44" s="56">
        <f>IF(ISTEXT('R.I.C.'!AI5),'R.I.C.'!AI5,"")</f>
      </c>
      <c r="E44" s="47">
        <f>IF(ISNUMBER('R.I.C.'!AJ5),'R.I.C.'!AJ5,"")</f>
      </c>
      <c r="H44" s="48"/>
    </row>
    <row r="45" spans="2:8" ht="15.75" thickBot="1">
      <c r="B45" s="195"/>
      <c r="C45" s="56">
        <f t="shared" si="1"/>
      </c>
      <c r="D45" s="56">
        <f>IF(ISTEXT('R.I.C.'!AI6),'R.I.C.'!AI6,"")</f>
      </c>
      <c r="E45" s="47">
        <f>IF(ISNUMBER('R.I.C.'!AJ6),'R.I.C.'!AJ6,"")</f>
      </c>
      <c r="H45" s="48"/>
    </row>
    <row r="46" spans="2:8" ht="15.75" thickBot="1">
      <c r="B46" s="195"/>
      <c r="C46" s="56">
        <f t="shared" si="1"/>
      </c>
      <c r="D46" s="56">
        <f>IF(ISTEXT('R.I.C.'!AI7),'R.I.C.'!AI7,"")</f>
      </c>
      <c r="E46" s="47">
        <f>IF(ISNUMBER('R.I.C.'!AJ7),'R.I.C.'!AJ7,"")</f>
      </c>
      <c r="H46" s="48"/>
    </row>
    <row r="47" spans="2:8" ht="15.75" thickBot="1">
      <c r="B47" s="195"/>
      <c r="C47" s="56">
        <f t="shared" si="1"/>
      </c>
      <c r="D47" s="56">
        <f>IF(ISTEXT('R.I.C.'!AI8),'R.I.C.'!AI8,"")</f>
      </c>
      <c r="E47" s="47">
        <f>IF(ISNUMBER('R.I.C.'!AJ8),'R.I.C.'!AJ8,"")</f>
      </c>
      <c r="H47" s="48"/>
    </row>
    <row r="48" spans="2:8" ht="15.75" thickBot="1">
      <c r="B48" s="195"/>
      <c r="C48" s="56">
        <f t="shared" si="1"/>
      </c>
      <c r="D48" s="56">
        <f>IF(ISTEXT('R.I.C.'!AI9),'R.I.C.'!AI9,"")</f>
      </c>
      <c r="E48" s="47">
        <f>IF(ISNUMBER('R.I.C.'!AJ9),'R.I.C.'!AJ9,"")</f>
      </c>
      <c r="H48" s="48"/>
    </row>
    <row r="49" spans="2:8" ht="15.75" thickBot="1">
      <c r="B49" s="195"/>
      <c r="C49" s="56">
        <f t="shared" si="1"/>
      </c>
      <c r="D49" s="56">
        <f>IF(ISTEXT('R.I.C.'!AI10),'R.I.C.'!AI10,"")</f>
      </c>
      <c r="E49" s="47">
        <f>IF(ISNUMBER('R.I.C.'!AJ10),'R.I.C.'!AJ10,"")</f>
      </c>
      <c r="H49" s="48"/>
    </row>
    <row r="50" spans="2:8" ht="15.75" thickBot="1">
      <c r="B50" s="195"/>
      <c r="C50" s="56">
        <f t="shared" si="1"/>
      </c>
      <c r="D50" s="56">
        <f>IF(ISTEXT('R.I.C.'!AI11),'R.I.C.'!AI11,"")</f>
      </c>
      <c r="E50" s="47">
        <f>IF(ISNUMBER('R.I.C.'!AJ11),'R.I.C.'!AJ11,"")</f>
      </c>
      <c r="H50" s="48"/>
    </row>
    <row r="51" spans="2:8" ht="15.75" thickBot="1">
      <c r="B51" s="195"/>
      <c r="C51" s="56">
        <f t="shared" si="1"/>
      </c>
      <c r="D51" s="56">
        <f>IF(ISTEXT('R.I.C.'!AI12),'R.I.C.'!AI12,"")</f>
      </c>
      <c r="E51" s="47">
        <f>IF(ISNUMBER('R.I.C.'!AJ12),'R.I.C.'!AJ12,"")</f>
      </c>
      <c r="H51" s="48"/>
    </row>
    <row r="52" spans="2:8" ht="15.75" thickBot="1">
      <c r="B52" s="195"/>
      <c r="C52" s="56">
        <f t="shared" si="1"/>
      </c>
      <c r="D52" s="56">
        <f>IF(ISTEXT('R.I.C.'!AI13),'R.I.C.'!AI13,"")</f>
      </c>
      <c r="E52" s="47">
        <f>IF(ISNUMBER('R.I.C.'!AJ13),'R.I.C.'!AJ13,"")</f>
      </c>
      <c r="H52" s="48"/>
    </row>
    <row r="53" spans="2:8" ht="15.75" thickBot="1">
      <c r="B53" s="195"/>
      <c r="C53" s="56">
        <f t="shared" si="1"/>
      </c>
      <c r="D53" s="56">
        <f>IF(ISTEXT('R.I.C.'!AI14),'R.I.C.'!AI14,"")</f>
      </c>
      <c r="E53" s="47">
        <f>IF(ISNUMBER('R.I.C.'!AJ14),'R.I.C.'!AJ14,"")</f>
      </c>
      <c r="H53" s="48"/>
    </row>
    <row r="54" spans="2:8" ht="15.75" thickBot="1">
      <c r="B54" s="195"/>
      <c r="C54" s="56">
        <f t="shared" si="1"/>
      </c>
      <c r="D54" s="56">
        <f>IF(ISTEXT('R.I.C.'!AI15),'R.I.C.'!AI15,"")</f>
      </c>
      <c r="E54" s="47">
        <f>IF(ISNUMBER('R.I.C.'!AJ15),'R.I.C.'!AJ15,"")</f>
      </c>
      <c r="H54" s="48"/>
    </row>
    <row r="55" spans="2:8" ht="15.75" thickBot="1">
      <c r="B55" s="195"/>
      <c r="C55" s="56">
        <f t="shared" si="1"/>
      </c>
      <c r="D55" s="56">
        <f>IF(ISTEXT('R.I.C.'!AI16),'R.I.C.'!AI16,"")</f>
      </c>
      <c r="E55" s="47">
        <f>IF(ISNUMBER('R.I.C.'!AJ16),'R.I.C.'!AJ16,"")</f>
      </c>
      <c r="H55" s="48"/>
    </row>
    <row r="56" spans="2:8" ht="15.75" thickBot="1">
      <c r="B56" s="195"/>
      <c r="C56" s="56">
        <f t="shared" si="1"/>
      </c>
      <c r="D56" s="56">
        <f>IF(ISTEXT('R.I.C.'!AI17),'R.I.C.'!AI17,"")</f>
      </c>
      <c r="E56" s="47">
        <f>IF(ISNUMBER('R.I.C.'!AJ17),'R.I.C.'!AJ17,"")</f>
      </c>
      <c r="H56" s="48"/>
    </row>
    <row r="57" spans="2:8" ht="15.75" thickBot="1">
      <c r="B57" s="195"/>
      <c r="C57" s="56">
        <f t="shared" si="1"/>
      </c>
      <c r="D57" s="56">
        <f>IF(ISTEXT('R.I.C.'!AI18),'R.I.C.'!AI18,"")</f>
      </c>
      <c r="E57" s="47">
        <f>IF(ISNUMBER('R.I.C.'!AJ18),'R.I.C.'!AJ18,"")</f>
      </c>
      <c r="H57" s="48"/>
    </row>
    <row r="58" spans="2:8" ht="15.75" thickBot="1">
      <c r="B58" s="195"/>
      <c r="C58" s="56">
        <f t="shared" si="1"/>
      </c>
      <c r="D58" s="56">
        <f>IF(ISTEXT('R.I.C.'!AI19),'R.I.C.'!AI19,"")</f>
      </c>
      <c r="E58" s="47">
        <f>IF(ISNUMBER('R.I.C.'!AJ19),'R.I.C.'!AJ19,"")</f>
      </c>
      <c r="H58" s="48"/>
    </row>
    <row r="59" spans="2:8" ht="15.75" thickBot="1">
      <c r="B59" s="195"/>
      <c r="C59" s="56">
        <f t="shared" si="1"/>
      </c>
      <c r="D59" s="56">
        <f>IF(ISTEXT('R.I.C.'!AI20),'R.I.C.'!AI20,"")</f>
      </c>
      <c r="E59" s="47">
        <f>IF(ISNUMBER('R.I.C.'!AJ20),'R.I.C.'!AJ20,"")</f>
      </c>
      <c r="H59" s="48"/>
    </row>
    <row r="60" spans="2:8" ht="15.75" thickBot="1">
      <c r="B60" s="196"/>
      <c r="C60" s="56">
        <f t="shared" si="1"/>
      </c>
      <c r="D60" s="56">
        <f>IF(ISTEXT('R.I.C.'!AI21),'R.I.C.'!AI21,"")</f>
      </c>
      <c r="E60" s="47">
        <f>IF(ISNUMBER('R.I.C.'!AJ21),'R.I.C.'!AJ21,"")</f>
      </c>
      <c r="H60" s="48"/>
    </row>
    <row r="61" ht="15.75" thickBot="1">
      <c r="B61" s="29"/>
    </row>
    <row r="62" spans="2:4" ht="15">
      <c r="B62" s="197" t="s">
        <v>10</v>
      </c>
      <c r="C62" s="198"/>
      <c r="D62" s="199"/>
    </row>
    <row r="63" spans="2:4" ht="15.75" thickBot="1">
      <c r="B63" s="200"/>
      <c r="C63" s="201"/>
      <c r="D63" s="202"/>
    </row>
    <row r="64" spans="2:4" ht="38.25" customHeight="1" thickBot="1">
      <c r="B64" s="30" t="s">
        <v>20</v>
      </c>
      <c r="C64" s="31" t="s">
        <v>25</v>
      </c>
      <c r="D64" s="32" t="s">
        <v>9</v>
      </c>
    </row>
    <row r="65" spans="2:4" ht="15.75" thickBot="1">
      <c r="B65" s="33" t="s">
        <v>11</v>
      </c>
      <c r="C65" s="34">
        <f>'Informare incidență'!C70</f>
        <v>0</v>
      </c>
      <c r="D65" s="35">
        <f>COUNTIF(C44:C60,"Municipiu")</f>
        <v>0</v>
      </c>
    </row>
    <row r="66" spans="2:4" ht="15.75" thickBot="1">
      <c r="B66" s="36" t="s">
        <v>12</v>
      </c>
      <c r="C66" s="34">
        <f>'Informare incidență'!C71</f>
        <v>0</v>
      </c>
      <c r="D66" s="35">
        <f>COUNTIF(C44:C60,"Oraș")</f>
        <v>0</v>
      </c>
    </row>
    <row r="67" spans="2:4" ht="15.75" thickBot="1">
      <c r="B67" s="37" t="s">
        <v>13</v>
      </c>
      <c r="C67" s="34">
        <f>'Informare incidență'!C72</f>
        <v>1</v>
      </c>
      <c r="D67" s="35">
        <f>COUNTIF(C44:C60,"Comună")</f>
        <v>0</v>
      </c>
    </row>
    <row r="68" spans="2:5" ht="38.25" customHeight="1" thickBot="1">
      <c r="B68" s="38" t="s">
        <v>21</v>
      </c>
      <c r="C68" s="39">
        <f>SUM(C65:C67)</f>
        <v>1</v>
      </c>
      <c r="D68" s="44">
        <f>SUM(D65:D67)</f>
        <v>0</v>
      </c>
      <c r="E68" s="45">
        <f>SUM(C68:D68)</f>
        <v>1</v>
      </c>
    </row>
    <row r="69" ht="15">
      <c r="B69" s="29"/>
    </row>
    <row r="70" ht="15">
      <c r="B70" s="21" t="s">
        <v>14</v>
      </c>
    </row>
    <row r="72" spans="2:4" ht="21">
      <c r="B72" s="126"/>
      <c r="C72" s="127"/>
      <c r="D72" s="127"/>
    </row>
    <row r="73" spans="2:4" ht="21">
      <c r="B73" s="126"/>
      <c r="C73" s="127"/>
      <c r="D73" s="127"/>
    </row>
    <row r="74" spans="2:4" ht="21">
      <c r="B74" s="126"/>
      <c r="C74" s="125"/>
      <c r="D74" s="125"/>
    </row>
    <row r="75" spans="2:4" ht="21">
      <c r="B75" s="126"/>
      <c r="C75" s="127"/>
      <c r="D75" s="127"/>
    </row>
  </sheetData>
  <sheetProtection/>
  <mergeCells count="5">
    <mergeCell ref="B3:E3"/>
    <mergeCell ref="B9:B43"/>
    <mergeCell ref="B44:B60"/>
    <mergeCell ref="B62:D63"/>
    <mergeCell ref="B4:E4"/>
  </mergeCells>
  <conditionalFormatting sqref="G9:H43 D9:E43">
    <cfRule type="duplicateValues" priority="2" dxfId="18" stopIfTrue="1">
      <formula>AND(COUNTIF($G$9:$H$43,D9)+COUNTIF($D$9:$E$43,D9)&gt;1,NOT(ISBLANK(D9)))</formula>
    </cfRule>
  </conditionalFormatting>
  <conditionalFormatting sqref="G44:H60 D44:E60">
    <cfRule type="duplicateValues" priority="1" dxfId="19" stopIfTrue="1">
      <formula>AND(COUNTIF($G$44:$H$60,D44)+COUNTIF($D$44:$E$60,D44)&gt;1,NOT(ISBLANK(D44)))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2021-09-05T07:04:25Z</dcterms:modified>
  <cp:category/>
  <cp:version/>
  <cp:contentType/>
  <cp:contentStatus/>
</cp:coreProperties>
</file>